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comments2.xml" ContentType="application/vnd.openxmlformats-officedocument.spreadsheetml.comments+xml"/>
  <Override PartName="/xl/threadedComments/threadedComment1.xml" ContentType="application/vnd.ms-excel.threadedcomments+xml"/>
  <Override PartName="/xl/tables/table4.xml" ContentType="application/vnd.openxmlformats-officedocument.spreadsheetml.table+xml"/>
  <Override PartName="/xl/tables/table5.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ChristenWhisson(PBO)\Downloads\"/>
    </mc:Choice>
  </mc:AlternateContent>
  <xr:revisionPtr revIDLastSave="0" documentId="13_ncr:1_{2AA3AB54-5501-47D0-A1F1-1D111483BCFB}" xr6:coauthVersionLast="47" xr6:coauthVersionMax="47" xr10:uidLastSave="{00000000-0000-0000-0000-000000000000}"/>
  <bookViews>
    <workbookView xWindow="-120" yWindow="-120" windowWidth="29040" windowHeight="15720" firstSheet="4" activeTab="4" xr2:uid="{67D4E12E-1898-43E3-A9EA-D5238F5A7B2C}"/>
  </bookViews>
  <sheets>
    <sheet name="Tranche 1&gt;" sheetId="8" state="hidden" r:id="rId1"/>
    <sheet name="Unlegislated measures list_t1" sheetId="3" state="hidden" r:id="rId2"/>
    <sheet name="Measures removed_t1" sheetId="6" state="hidden" r:id="rId3"/>
    <sheet name="Measures other_t1" sheetId="10" state="hidden" r:id="rId4"/>
    <sheet name="Unlegislated measures list" sheetId="11" r:id="rId5"/>
    <sheet name="Measures removed" sheetId="12" r:id="rId6"/>
  </sheets>
  <definedNames>
    <definedName name="_xlnm.Print_Titles" localSheetId="4">'Unlegislated measures list'!$2:$2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4" i="11" l="1"/>
  <c r="F34" i="11"/>
  <c r="G34" i="11"/>
  <c r="H34" i="11"/>
  <c r="I34" i="11"/>
  <c r="J34" i="11"/>
  <c r="D34" i="11"/>
  <c r="L26" i="11"/>
  <c r="L29" i="11" s="1"/>
  <c r="L30" i="11" s="1"/>
  <c r="L32" i="11" s="1"/>
  <c r="L7" i="11"/>
  <c r="L8" i="11" s="1"/>
  <c r="L9" i="11" s="1"/>
  <c r="L11" i="11" s="1"/>
  <c r="L12" i="11" s="1"/>
  <c r="L13" i="11" s="1"/>
  <c r="L14" i="11" s="1"/>
  <c r="L15" i="11" s="1"/>
  <c r="L16" i="11" s="1"/>
  <c r="L19" i="11" s="1"/>
  <c r="L20" i="11" s="1"/>
  <c r="L25" i="3"/>
  <c r="L26" i="3"/>
  <c r="L21" i="3"/>
  <c r="L20" i="3"/>
  <c r="L19" i="3"/>
  <c r="E35" i="3"/>
  <c r="F35" i="3"/>
  <c r="G35" i="3"/>
  <c r="H35" i="3"/>
  <c r="I35" i="3"/>
  <c r="J35" i="3"/>
  <c r="D35" i="3"/>
  <c r="L22" i="3" l="1"/>
  <c r="L23" i="3" l="1"/>
  <c r="L24" i="3"/>
  <c r="L3" i="3" l="1"/>
  <c r="L4" i="3"/>
  <c r="L5" i="3"/>
  <c r="L6" i="3"/>
  <c r="L7" i="3"/>
  <c r="L9" i="3"/>
  <c r="L10" i="3"/>
  <c r="L11" i="3"/>
  <c r="L12" i="3"/>
  <c r="L13" i="3"/>
  <c r="L14" i="3"/>
  <c r="L15" i="3"/>
  <c r="L16" i="3"/>
  <c r="L17" i="3"/>
  <c r="L18" i="3"/>
  <c r="B8" i="3"/>
  <c r="L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Neema Boke (PBO)</author>
  </authors>
  <commentList>
    <comment ref="D2" authorId="0" shapeId="0" xr:uid="{FFE76E58-F3ED-4396-9894-E16C81E38988}">
      <text>
        <r>
          <rPr>
            <b/>
            <sz val="9"/>
            <color indexed="81"/>
            <rFont val="Tahoma"/>
            <family val="2"/>
          </rPr>
          <t>Neema Boke (PBO):</t>
        </r>
        <r>
          <rPr>
            <sz val="9"/>
            <color indexed="81"/>
            <rFont val="Tahoma"/>
            <family val="2"/>
          </rPr>
          <t xml:space="preserve">
Requires a note around </t>
        </r>
        <r>
          <rPr>
            <b/>
            <i/>
            <sz val="9"/>
            <color indexed="81"/>
            <rFont val="Tahoma"/>
            <family val="2"/>
          </rPr>
          <t>only</t>
        </r>
        <r>
          <rPr>
            <sz val="9"/>
            <color indexed="81"/>
            <rFont val="Tahoma"/>
            <family val="2"/>
          </rPr>
          <t xml:space="preserve"> published financial impact as per the budget paper is referenced (e.g. we do not check for MoF/changes to profiles). </t>
        </r>
      </text>
    </comment>
    <comment ref="M5" authorId="0" shapeId="0" xr:uid="{4F824225-1E0D-4CF1-A8F7-F8B0AC2AE27F}">
      <text>
        <r>
          <rPr>
            <b/>
            <sz val="9"/>
            <color indexed="81"/>
            <rFont val="Tahoma"/>
            <family val="2"/>
          </rPr>
          <t>Neema Boke (PBO):</t>
        </r>
        <r>
          <rPr>
            <sz val="9"/>
            <color indexed="81"/>
            <rFont val="Tahoma"/>
            <family val="2"/>
          </rPr>
          <t xml:space="preserve">
This legislation associated with this measure passed 31 July 2025. </t>
        </r>
      </text>
    </comment>
    <comment ref="M6" authorId="0" shapeId="0" xr:uid="{6E802685-E5FB-4F93-98DF-FB957D08A604}">
      <text>
        <r>
          <rPr>
            <b/>
            <sz val="9"/>
            <color indexed="81"/>
            <rFont val="Tahoma"/>
            <family val="2"/>
          </rPr>
          <t>Neema Boke (PBO):</t>
        </r>
        <r>
          <rPr>
            <sz val="9"/>
            <color indexed="81"/>
            <rFont val="Tahoma"/>
            <family val="2"/>
          </rPr>
          <t xml:space="preserve">
Appears to be correct
</t>
        </r>
      </text>
    </comment>
    <comment ref="M7" authorId="0" shapeId="0" xr:uid="{EEABF38E-731B-4D8F-AC00-DF6AB652B082}">
      <text>
        <r>
          <rPr>
            <b/>
            <sz val="9"/>
            <color indexed="81"/>
            <rFont val="Tahoma"/>
            <family val="2"/>
          </rPr>
          <t>Neema Boke (PBO):</t>
        </r>
        <r>
          <rPr>
            <sz val="9"/>
            <color indexed="81"/>
            <rFont val="Tahoma"/>
            <family val="2"/>
          </rPr>
          <t xml:space="preserve">
No notes were provided.
</t>
        </r>
      </text>
    </comment>
    <comment ref="M8" authorId="0" shapeId="0" xr:uid="{8BB3D900-333C-4D68-B996-BD0A7011E870}">
      <text>
        <r>
          <rPr>
            <b/>
            <sz val="9"/>
            <color indexed="81"/>
            <rFont val="Tahoma"/>
            <family val="2"/>
          </rPr>
          <t>Neema Boke (PBO):</t>
        </r>
        <r>
          <rPr>
            <sz val="9"/>
            <color indexed="81"/>
            <rFont val="Tahoma"/>
            <family val="2"/>
          </rPr>
          <t xml:space="preserve">
No notes were provided.
</t>
        </r>
      </text>
    </comment>
    <comment ref="M13" authorId="0" shapeId="0" xr:uid="{43CBA17B-7043-4BE8-9038-60AB45F0BBC0}">
      <text>
        <r>
          <rPr>
            <b/>
            <sz val="9"/>
            <color indexed="81"/>
            <rFont val="Tahoma"/>
            <family val="2"/>
          </rPr>
          <t>Neema Boke (PBO):</t>
        </r>
        <r>
          <rPr>
            <sz val="9"/>
            <color indexed="81"/>
            <rFont val="Tahoma"/>
            <family val="2"/>
          </rPr>
          <t xml:space="preserve">
The notes are similar to those outlined for the Better Targeted measure above, the other components of this measure have been legislated or did not require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tc={4C09DF7E-951B-4662-A56A-ECE8EEE55F4D}</author>
    <author>Neema Boke (PBO)</author>
  </authors>
  <commentList>
    <comment ref="C8" authorId="0" shapeId="0" xr:uid="{4C09DF7E-951B-4662-A56A-ECE8EEE55F4D}">
      <text>
        <t xml:space="preserve">[Threaded comment]
Your version of Excel allows you to read this threaded comment; however, any edits to it will get removed if the file is opened in a newer version of Excel. Learn more: https://go.microsoft.com/fwlink/?linkid=870924
Comment:
    PMC seems to have provided an incorrect status, and so I have changed the legislation status to 'Legislation not required' based on the information provided as our list on 'unlegislated measures' does not include items that only require the passage of Schedule 1AB. </t>
      </text>
    </comment>
    <comment ref="I8" authorId="1" shapeId="0" xr:uid="{04D76009-CC0C-41BF-9E51-7BD0349031D6}">
      <text>
        <r>
          <rPr>
            <b/>
            <sz val="9"/>
            <color indexed="81"/>
            <rFont val="Tahoma"/>
            <family val="2"/>
          </rPr>
          <t>Neema Boke (PBO):</t>
        </r>
        <r>
          <rPr>
            <sz val="9"/>
            <color indexed="81"/>
            <rFont val="Tahoma"/>
            <family val="2"/>
          </rPr>
          <t xml:space="preserve">
Only requires Schedule 1AB, so updated to 'legislation not required' status. </t>
        </r>
      </text>
    </comment>
  </commentList>
</comments>
</file>

<file path=xl/sharedStrings.xml><?xml version="1.0" encoding="utf-8"?>
<sst xmlns="http://schemas.openxmlformats.org/spreadsheetml/2006/main" count="484" uniqueCount="151">
  <si>
    <t>Measures announced before the 2025-26 Budget that remain unlegislated - as at 30 June 2025</t>
  </si>
  <si>
    <t>Portfolio</t>
  </si>
  <si>
    <t>Budget Round</t>
  </si>
  <si>
    <t>Measure title</t>
  </si>
  <si>
    <t>UCB 22-23 ($m)</t>
  </si>
  <si>
    <t>UCB  23-24 ($m)</t>
  </si>
  <si>
    <t>UCB 24-25 ($m)</t>
  </si>
  <si>
    <t>UCB 25-26 ($m)</t>
  </si>
  <si>
    <t>UCB 26-27 ($m)</t>
  </si>
  <si>
    <t>UCB 27-28 ($m)</t>
  </si>
  <si>
    <t>Total UCB ($m)</t>
  </si>
  <si>
    <t>Current legislation status</t>
  </si>
  <si>
    <t>Proposed harmonised fotnotes</t>
  </si>
  <si>
    <t>Footnotes (sourced from a combination of website, previous and recent responses)</t>
  </si>
  <si>
    <t>New since last update?</t>
  </si>
  <si>
    <t>Climate Change, Energy, the Environment and Water</t>
  </si>
  <si>
    <t>2023-24 Budget</t>
  </si>
  <si>
    <t>Nature Positive Plan – better for the environment, better for business</t>
  </si>
  <si>
    <t>Partially Legislated</t>
  </si>
  <si>
    <t>The Nature Repair Market was legislated on 15 December 2023. Legislation is required to deliver further reforms.</t>
  </si>
  <si>
    <t>Education</t>
  </si>
  <si>
    <t xml:space="preserve">2024-25 MYEFO </t>
  </si>
  <si>
    <t>Australian Universities Accord - further reforms</t>
  </si>
  <si>
    <t>Unlegislated</t>
  </si>
  <si>
    <t xml:space="preserve">A component of the measure relating to establishing the Australian Tertiary Education Commission (ATEC) requires legislation. </t>
  </si>
  <si>
    <t>Yes</t>
  </si>
  <si>
    <t>Building Australia’s Future - A fairer deal for students</t>
  </si>
  <si>
    <t xml:space="preserve">The legislation associated with the measure was scheduled to be introduced to the Parliament in July 2025, the first sitting day of the 48th Parliament. </t>
  </si>
  <si>
    <t>2024-25 Budget</t>
  </si>
  <si>
    <t>Child Care Subsidy Reform: Further Measures for Strong and Sustainable Foundations</t>
  </si>
  <si>
    <t>All essential major components of measure do not require legislation or are legislated, except for one minor component of this measure, direct collection of gap fees by Family Day Care and In-Home Care providers, which requires legislation by the end of 2025.</t>
  </si>
  <si>
    <t>NO</t>
  </si>
  <si>
    <t>Foreign Affairs and Trade</t>
  </si>
  <si>
    <t>2023-24 MYEFO</t>
  </si>
  <si>
    <t>Simplified Trade System – building a regulatory and border security foundation</t>
  </si>
  <si>
    <t>Treasury</t>
  </si>
  <si>
    <t>Payday Super</t>
  </si>
  <si>
    <t>YES</t>
  </si>
  <si>
    <t>Amendments to existing measures</t>
  </si>
  <si>
    <t>Legislation required to implement the elements contained in this measure remain outstanding.</t>
  </si>
  <si>
    <t>Better Targeted Superannuation Concessions</t>
  </si>
  <si>
    <t>Currently before Parliament and introduced in Treasury Laws Amendment (Better Targeted Superannuation Concessions and Other Measures) Bill 2023 and the Superannuation (Better Targeted superannuation Concessions) Imposition Bill 2023. The Better Targeted Superannuation Concessions regulations are reliant on the passage of the primary legislation.</t>
  </si>
  <si>
    <t>Cyber Security of Regulators and Improving Registers</t>
  </si>
  <si>
    <t>The legislation associated with ceasing the Modernising Business Registers Program remains outstanding.</t>
  </si>
  <si>
    <t>Fighting Scams</t>
  </si>
  <si>
    <t xml:space="preserve">The primary legislation introduced in Scams Prevention Framework Bill 2025 has been legislated. There remain outstanding legislative instruments to be made in relation to this measure. </t>
  </si>
  <si>
    <t>Minor amendments to existing measures</t>
  </si>
  <si>
    <t>Petroleum Resource Rent Tax - Government Response to the Review of the PRRT Gas Transfer Pricing arrangements</t>
  </si>
  <si>
    <t>Component requiring legislation relating to the Callahan Review remains outstanding.</t>
  </si>
  <si>
    <t>Securing Australians' Superannuation Package – increasing the payment frequency of the Superannuation Guarantee (SG) and investing in SG compliance</t>
  </si>
  <si>
    <t>Requires legislation and regulations to fully implement the measures.</t>
  </si>
  <si>
    <t>Strengthening the foreign resident capital gains tax regime</t>
  </si>
  <si>
    <t>Primary legislation required to fully implement.</t>
  </si>
  <si>
    <t>Treasury Portfolio – additional resourcing</t>
  </si>
  <si>
    <t>Legislation related to beneficial ownership transparency requirements remains outstanding.</t>
  </si>
  <si>
    <t>The Australian Charities and Not-for-profit Commission Review - Rec 17 (secrecy provisions) component is currently before Parliament and introduced in Treasury Laws Amendment (Better Targeted Superannuation Concessions and Other Measures) Bill 2023. The regulations are reliant on the passage of the primary legislation.</t>
  </si>
  <si>
    <t>Agriculture, Fisheries and Forestry</t>
  </si>
  <si>
    <t>Strengthened and Sustainably Funded Biosecurity System</t>
  </si>
  <si>
    <t>The bills that would provide for the biosecurity protection levy framework are still currently before the Senate. As a result, the required legislation is not in place for the levy to have commenced from 1 July 2024 as announced in the 2023-24 Budget.</t>
  </si>
  <si>
    <t>Defence</t>
  </si>
  <si>
    <t>Nuclear-Powered Submarine Program - initial implementation</t>
  </si>
  <si>
    <t> This measure is a transfer to various agencies, with some of the components not for publication (nfp) due to commercial sensitivities.</t>
  </si>
  <si>
    <t>Health and Aged Care</t>
  </si>
  <si>
    <t>An Effective and Clinically Appropriate Medicare Benefits Schedule</t>
  </si>
  <si>
    <t>The policy measure requires separate legislation to implement and for different commencement dates.</t>
  </si>
  <si>
    <t>Ensuring the Viability and Quality of Aged Care</t>
  </si>
  <si>
    <t>The relevant new Aged Care Act was scheduled to commence on 1 July 2025, however the Government has delayed commencement through proclamation to 1 November 2025. There is further amending legislation currently before Parliament, with two amending Bills introduced 24 July 2025; 
1. Aged Care and Other Legislation Amendment Bill 2025
2.Aged Care (Accommodation Payment Security) Levy Amendment Bill 2025</t>
  </si>
  <si>
    <t>Establishment of the Australian Centre for Disease Control</t>
  </si>
  <si>
    <t xml:space="preserve">This measure builds on previous funding to establish the interim Australian Centre for Disease Control (CDC) and involves legislation and ongoing funding to create a permanent entity. </t>
  </si>
  <si>
    <t>Improving Aged Care Support</t>
  </si>
  <si>
    <t>The new Aged Care Act was scheduled to commence on 1 July 2025, however the Government has delayed commencement through proclamation to 1 November 2025. There is further amending legislation currently before Parliament, with two amending Bills introduced 24 July 2025.</t>
  </si>
  <si>
    <t>Mental Health</t>
  </si>
  <si>
    <r>
      <t xml:space="preserve">The 'Better Access Response - Redesigning the Better Access Initiative' is </t>
    </r>
    <r>
      <rPr>
        <b/>
        <sz val="11"/>
        <color rgb="FF333333"/>
        <rFont val="Aptos"/>
        <family val="2"/>
      </rPr>
      <t>unlegislated</t>
    </r>
    <r>
      <rPr>
        <sz val="11"/>
        <color rgb="FF333333"/>
        <rFont val="Aptos"/>
        <family val="2"/>
      </rPr>
      <t xml:space="preserve">. The changes to a number of legislated instruments is on track to be implemented in advance of Tranche 1 commencing 1 November 2025. 
 </t>
    </r>
  </si>
  <si>
    <t>Strengthening Medicare</t>
  </si>
  <si>
    <r>
      <t xml:space="preserve">Modernising My Health Record sub-measure: </t>
    </r>
    <r>
      <rPr>
        <b/>
        <sz val="11"/>
        <rFont val="Aptos"/>
        <family val="2"/>
      </rPr>
      <t>partially legislated</t>
    </r>
    <r>
      <rPr>
        <sz val="11"/>
        <rFont val="Aptos"/>
        <family val="2"/>
      </rPr>
      <t xml:space="preserve"> - legislative amendments passed parliament on 12 February 2025 to establish a regulatory framework to mandate the sharing of health information to My Health Record. Rules to prescribe the scope of the health information to be shared are in development.
Health Legislation Amendment (Modernising My Health Record – Sharing By Default) Act 2025.
Workforce - Education for the Future Primary Care Workforce measure. Pre-Fellowship Program -  </t>
    </r>
    <r>
      <rPr>
        <b/>
        <sz val="11"/>
        <rFont val="Aptos"/>
        <family val="2"/>
      </rPr>
      <t xml:space="preserve">Legislated </t>
    </r>
    <r>
      <rPr>
        <sz val="11"/>
        <rFont val="Aptos"/>
        <family val="2"/>
      </rPr>
      <t>- Secondary legislation (regulations). Health Insurance Regulations 2028 subsection 26(2). The Pre-Fellowship Program has been legislated, with the legislative instrument being registered as of 20 March 2024.</t>
    </r>
  </si>
  <si>
    <t>Total</t>
  </si>
  <si>
    <t xml:space="preserve">Caveat around the financial impact. </t>
  </si>
  <si>
    <t>Measures removed since the previous update at 19 Feb 2025</t>
  </si>
  <si>
    <t>Reason</t>
  </si>
  <si>
    <t>Parliamentary Departments</t>
  </si>
  <si>
    <t>Parliamentary Departments – additional resourcing</t>
  </si>
  <si>
    <t>PBO determined (DPS &amp; Finance had no issues)</t>
  </si>
  <si>
    <t>Denying deductions for ATO interest charges</t>
  </si>
  <si>
    <t>Legislated (per agency response )</t>
  </si>
  <si>
    <t>Luxury Car Tax – modernising the luxury car tax for fuel efficient vehicles</t>
  </si>
  <si>
    <t>Legislated (per agency response)</t>
  </si>
  <si>
    <t>Measures that 'do not require legislation' or legislated (not published)</t>
  </si>
  <si>
    <t>Building Australia's Future - delivering pay rises for early educators</t>
  </si>
  <si>
    <t>Legislated</t>
  </si>
  <si>
    <t>Building Australia's Future - Early Childhood Education and Care Reforms</t>
  </si>
  <si>
    <t>Education — reprioritisation</t>
  </si>
  <si>
    <t>Supplementary Funding for the Inclusion Support Program</t>
  </si>
  <si>
    <t>Legislation not required</t>
  </si>
  <si>
    <t>Enhancing Pacific Engagement</t>
  </si>
  <si>
    <t>Prime Minister and Cabinet</t>
  </si>
  <si>
    <t>New Remote Employment Service</t>
  </si>
  <si>
    <t>Combatting Illegal Phoenixing – extending and enhancing the Phoenix Compliance Program</t>
  </si>
  <si>
    <t>Strengthening Tax Compliance – boosting the Shadow Economy Compliance Program</t>
  </si>
  <si>
    <t>Enabling a Reliable and Secure Energy Transition</t>
  </si>
  <si>
    <t>Expansion of the Social Housing Energy Performance Initiative</t>
  </si>
  <si>
    <t>Securing the Future of Antarctic Operations</t>
  </si>
  <si>
    <t>Supporting Timely Environmental Approvals</t>
  </si>
  <si>
    <r>
      <t>Measures announced before the 2025-26 Budget that remain unlegislated - as at 30 June 2025</t>
    </r>
    <r>
      <rPr>
        <b/>
        <vertAlign val="superscript"/>
        <sz val="14"/>
        <color rgb="FFFFFFFF"/>
        <rFont val="Aptos"/>
        <family val="2"/>
      </rPr>
      <t xml:space="preserve"> (a)(b)</t>
    </r>
  </si>
  <si>
    <t>Footnote</t>
  </si>
  <si>
    <t>Additional notes</t>
  </si>
  <si>
    <t>The Nature Repair Market was legislated on 15 December 2023. Legislation is required to establish a federal Environment Protection Agency (EPA), establish Environment Information Australia (EIA), and deliver further reforms including national environment standards.</t>
  </si>
  <si>
    <t>Cross portfolio</t>
  </si>
  <si>
    <t>Australian Universities Accord – tertiary education system reforms</t>
  </si>
  <si>
    <t>Items not yet legislated: Introduce a National Higher Education Code to Prevent and Respond to Gender-based Violence.</t>
  </si>
  <si>
    <t>Future Made in Australia - Making Australia a Renewable Energy Superpower</t>
  </si>
  <si>
    <t>Future Made in Australia (Production Tax Credits and Other Measures) Bill 2024 received Royal Assent on 14 February 2025 and is now legislated as an Act. Other elements of the Measure will be supported by the creation of relevant legislative instruments under s33 of the Industry Research and Development Act 1986.</t>
  </si>
  <si>
    <t>All essential major components of the measure do not require legislation or are legislated, except for one minor component, direct collection of gap fees by Family Day Care and In-Home Care providers, which requires legislation by the end of 2025.</t>
  </si>
  <si>
    <t>A component of the measure relating to establishing the Australian Tertiary Education Commission (ATEC) requires legislation.</t>
  </si>
  <si>
    <t>The legislation ‘Universities Accord (Cutting Student Debt by 20 Per Cent) Bill 2025’ associated with the measure was before parliament for consideration as at 30 June 2025. The PBO notes that the legislation was subsequently passed by parliament and received royal assent on 2 August 2025.</t>
  </si>
  <si>
    <t>Modernising My Health Record sub-measure is partially legislated. Legislative amendments passed parliament on 12 February 2025 to establish a regulatory framework to mandate the sharing of health information to My Health Record.</t>
  </si>
  <si>
    <t>One component of this measure, Better Access Response - Redesigning the Better Access Initiative is unlegislated. Changes to a number of legislated instruments are expected to be implemented before 1 November 2025.</t>
  </si>
  <si>
    <t>The measures for commencement in November 2025 and March 2026 will be legislated in accordance with the department's usual quarterly updates to the Medicare Benefits Schedule.</t>
  </si>
  <si>
    <t>The Aged Care Act was scheduled to commence on 1 July 2025, however the Government has delayed commencement through proclamation to 1 November 2025. The PBO notes that there is further amending legislation currently before Parliament, with two amending Bills introduced 24 July 2025:
•	Aged Care and Other Legislation Amendment Bill 2025
•	Aged Care (Accommodation Payment Security) Levy Amendment Bill 2025</t>
  </si>
  <si>
    <t>This measure builds on previous funding to establish the interim Australian Centre for Disease Control (CDC) and involves legislation and ongoing funding to create a permanent entity. Legislation is expected to be introduced in the coming months to enable a permanent Australian CDC to commence from 1 January 2026.</t>
  </si>
  <si>
    <t>The Aged Care Act was scheduled to commence on 1 July 2025, however the Government has delayed commencement through proclamation to 1 November 2025. The PBO notes that there is further amending legislation currently before Parliament, with two amending Bills introduced 24 July 2025.</t>
  </si>
  <si>
    <t>Home Affairs</t>
  </si>
  <si>
    <t>Migration System Integrity</t>
  </si>
  <si>
    <t>Migration System Reforms</t>
  </si>
  <si>
    <t>Revive – National Cultural Policy and Location Incentive</t>
  </si>
  <si>
    <t>Legislation still to be delivered:
•	Protecting First Nations Intellectual Property and Culture
•	Modernising Lending Rights
•	Modernising the Protection of Movable Cultural Heritage Act
•	Modernising the Archives Act
•	CLA (Australian content) Bill</t>
  </si>
  <si>
    <t>Enabling Western Sydney International Airport</t>
  </si>
  <si>
    <t>Legislation amendments are required to be put in place prior to Western Sydney International (WSI) Airports commencement of operations including for Department of Agriculture, Fisheries and Forestry to implement a new legislation instrument under the Biosecurity Act 2015 and associated regulations. The funding for the Noise Insulation and Property Acquisition Policy as well as changes to departmental resourcing do not require legislation.</t>
  </si>
  <si>
    <t>Revive – National Cultural Policy</t>
  </si>
  <si>
    <t xml:space="preserve">Legislation still to be delivered:
•	Protecting First Nations Intellectual Property and Culture
•	Modernising Lending Rights
•	Modernising the Protection of Movable Cultural Heritage Act
•	Modernising the Archives Act
•	CLA (Australian content) Bill
The 2024-25 budget measure ‘Revive – National Cultural Policy’ also requires the removal of the 'above the line' cap and minimum length requirements from the Producer Offset (amendment required to the Income Tax Assessment Act 1997). </t>
  </si>
  <si>
    <t>Supporting Transport Priorities</t>
  </si>
  <si>
    <t>The measure is made up of 9 components, one of which requires specific legislation. The Sydney Airport Demand Management Bill received Royal Assent on 10 December 2024. The remaking of the Slot Management Scheme and the Sydney Airport Demand Management Regulations will include a new compliance regime and deliver enhancements for competition, efficiency and better consumer outcomes. The Government is consulting on final design of the instruments with intention for new framework to commence by the end of 2025.</t>
  </si>
  <si>
    <t>Component(s) requiring legislation relating to the Callahan Review remains outstanding.</t>
  </si>
  <si>
    <t xml:space="preserve">The Australian Charities and Not-for-profit Commission Review - Recommendation 17 (secrecy provisions) lapsed at the dissolution of the 47th Parliament and is not currently before Parliament. Legislation is required for this budget measure to be enacted. </t>
  </si>
  <si>
    <t>This measure contains a number of legislative changes (see Miscellaneous amendments to Treasury portfolio laws) and has been partially implemented. Since Spring 2024, the following components have been legislated/enacted: 
•	Treasury Laws Amendment (Fairer for Families and Farmers and other measures) Act 2024 – Schedule 6
•	Treasury Laws Amendment (Miscellaneous and Technical Amendments No. 2) Regulations 2024
•	Treasury Laws Amendment (Miscellaneous and Technical Amendments) Regulations 2025</t>
  </si>
  <si>
    <t xml:space="preserve">The primary legislation ‘Scams Prevention Framework Bill 2025’ has been legislated. There remain outstanding legislative instruments to be made in relation to this measure. </t>
  </si>
  <si>
    <t>2024-25 MYEFO</t>
  </si>
  <si>
    <r>
      <t>TOTAL</t>
    </r>
    <r>
      <rPr>
        <b/>
        <vertAlign val="superscript"/>
        <sz val="11"/>
        <rFont val="Aptos"/>
        <family val="2"/>
      </rPr>
      <t xml:space="preserve"> (a)</t>
    </r>
  </si>
  <si>
    <t xml:space="preserve">(a)   The amounts for each measure refer to the financial impact on an Underlying Cash Basis (UCB) for the entire measure, as originally outlined in the relevant fiscal update. No adjustments have been made for subsequent economic updates (e.g. movement of funds) or where the measure has been partially legislated. </t>
  </si>
  <si>
    <t>(b)   A positive impact indicates an increase in the budget balance or debt levels. A negative impact indicates a reduction in the budget balance or debt levels. Figures may not sum to totals due to rounding.</t>
  </si>
  <si>
    <t>-        Indicates nil.</t>
  </si>
  <si>
    <t>Measures removed since the previous update at 19 Feb 2025 (a)(b)</t>
  </si>
  <si>
    <t>Agriculture and Land Sectors – low emissions future</t>
  </si>
  <si>
    <t>Future Made in Australia – Strengthening Approvals Processes</t>
  </si>
  <si>
    <t>Strengthening Medicare – an effective and clinically appropriate Medicare Benefits Schedule (MBS)</t>
  </si>
  <si>
    <t>Women's Health</t>
  </si>
  <si>
    <t>2023–30 Australian Cyber Security Strategy</t>
  </si>
  <si>
    <t>Industry, Science and Resources</t>
  </si>
  <si>
    <t>2022-23 October Budget</t>
  </si>
  <si>
    <t>Supporting Australian Industry</t>
  </si>
  <si>
    <t>Health, Disability and Ageing</t>
  </si>
  <si>
    <t>Infrastructure, Transport, Regional Development, Communications, Sport and the Arts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</si>
</sst>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30" x14ac:knownFonts="1">
    <font>
      <sz val="11"/>
      <color theme="1"/>
      <name val="Aptos Narrow"/>
      <family val="2"/>
      <scheme val="minor"/>
    </font>
    <font>
      <b/>
      <sz val="11"/>
      <color rgb="FFFFFFFF"/>
      <name val="Aptos Narrow"/>
      <family val="2"/>
      <scheme val="minor"/>
    </font>
    <font>
      <u/>
      <sz val="11"/>
      <color theme="10"/>
      <name val="Aptos Narrow"/>
      <family val="2"/>
      <scheme val="minor"/>
    </font>
    <font>
      <sz val="11"/>
      <name val="Aptos Narrow"/>
      <family val="2"/>
      <scheme val="minor"/>
    </font>
    <font>
      <sz val="11"/>
      <color theme="1"/>
      <name val="Aptos"/>
      <family val="2"/>
    </font>
    <font>
      <u/>
      <sz val="11"/>
      <color theme="10"/>
      <name val="Aptos"/>
      <family val="2"/>
    </font>
    <font>
      <b/>
      <sz val="11"/>
      <color theme="1"/>
      <name val="Aptos"/>
      <family val="2"/>
    </font>
    <font>
      <sz val="11"/>
      <color rgb="FF333333"/>
      <name val="Aptos"/>
      <family val="2"/>
    </font>
    <font>
      <sz val="9"/>
      <color indexed="81"/>
      <name val="Tahoma"/>
      <family val="2"/>
    </font>
    <font>
      <b/>
      <sz val="9"/>
      <color indexed="81"/>
      <name val="Tahoma"/>
      <family val="2"/>
    </font>
    <font>
      <b/>
      <i/>
      <sz val="9"/>
      <color indexed="81"/>
      <name val="Tahoma"/>
      <family val="2"/>
    </font>
    <font>
      <sz val="11"/>
      <color rgb="FF343333"/>
      <name val="Aptos"/>
      <family val="2"/>
    </font>
    <font>
      <b/>
      <sz val="11"/>
      <color rgb="FF333333"/>
      <name val="Aptos"/>
      <family val="2"/>
    </font>
    <font>
      <sz val="11"/>
      <color rgb="FF333333"/>
      <name val="Aptos Narrow"/>
      <family val="2"/>
    </font>
    <font>
      <u/>
      <sz val="11"/>
      <color rgb="FF467886"/>
      <name val="Aptos Narrow"/>
      <family val="2"/>
    </font>
    <font>
      <b/>
      <sz val="11"/>
      <color rgb="FFFFFFFF"/>
      <name val="Aptos"/>
      <family val="2"/>
    </font>
    <font>
      <sz val="11"/>
      <color rgb="FFFF0000"/>
      <name val="Aptos"/>
      <family val="2"/>
    </font>
    <font>
      <sz val="11"/>
      <name val="Aptos"/>
      <family val="2"/>
    </font>
    <font>
      <b/>
      <sz val="11"/>
      <name val="Aptos"/>
      <family val="2"/>
    </font>
    <font>
      <sz val="11"/>
      <color rgb="FF333333"/>
      <name val="Aptos Narrow"/>
      <family val="2"/>
      <scheme val="minor"/>
    </font>
    <font>
      <sz val="11"/>
      <color theme="1"/>
      <name val="Aptos"/>
    </font>
    <font>
      <b/>
      <sz val="11"/>
      <color theme="1"/>
      <name val="Aptos"/>
    </font>
    <font>
      <sz val="11"/>
      <color rgb="FF333333"/>
      <name val="Aptos"/>
    </font>
    <font>
      <b/>
      <sz val="11"/>
      <color theme="1"/>
      <name val="Aptos Narrow"/>
      <family val="2"/>
      <scheme val="minor"/>
    </font>
    <font>
      <b/>
      <vertAlign val="superscript"/>
      <sz val="11"/>
      <name val="Aptos"/>
      <family val="2"/>
    </font>
    <font>
      <b/>
      <sz val="14"/>
      <color rgb="FFFFFFFF"/>
      <name val="Aptos"/>
      <family val="2"/>
    </font>
    <font>
      <b/>
      <vertAlign val="superscript"/>
      <sz val="14"/>
      <color rgb="FFFFFFFF"/>
      <name val="Aptos"/>
      <family val="2"/>
    </font>
    <font>
      <sz val="14"/>
      <color theme="1"/>
      <name val="Aptos"/>
      <family val="2"/>
    </font>
    <font>
      <b/>
      <sz val="14"/>
      <color rgb="FFFFFFFF"/>
      <name val="Aptos Narrow"/>
      <family val="2"/>
      <scheme val="minor"/>
    </font>
    <font>
      <sz val="14"/>
      <color theme="1"/>
      <name val="Aptos Narrow"/>
      <family val="2"/>
      <scheme val="minor"/>
    </font>
  </fonts>
  <fills count="10">
    <fill>
      <patternFill patternType="none"/>
    </fill>
    <fill>
      <patternFill patternType="gray125"/>
    </fill>
    <fill>
      <patternFill patternType="solid">
        <fgColor rgb="FF9D5BA2"/>
        <bgColor indexed="64"/>
      </patternFill>
    </fill>
    <fill>
      <patternFill patternType="solid">
        <fgColor rgb="FF9D5BA2"/>
        <bgColor rgb="FF000000"/>
      </patternFill>
    </fill>
    <fill>
      <patternFill patternType="solid">
        <fgColor rgb="FFFFFF00"/>
        <bgColor indexed="64"/>
      </patternFill>
    </fill>
    <fill>
      <patternFill patternType="solid">
        <fgColor theme="8" tint="0.79998168889431442"/>
        <bgColor indexed="64"/>
      </patternFill>
    </fill>
    <fill>
      <patternFill patternType="solid">
        <fgColor rgb="FFFFFFFF"/>
        <bgColor rgb="FF000000"/>
      </patternFill>
    </fill>
    <fill>
      <patternFill patternType="solid">
        <fgColor rgb="FFFFFFFF"/>
        <bgColor indexed="64"/>
      </patternFill>
    </fill>
    <fill>
      <patternFill patternType="solid">
        <fgColor rgb="FFFFFF00"/>
        <bgColor rgb="FF000000"/>
      </patternFill>
    </fill>
    <fill>
      <patternFill patternType="solid">
        <fgColor theme="9" tint="0.79998168889431442"/>
        <bgColor indexed="64"/>
      </patternFill>
    </fill>
  </fills>
  <borders count="32">
    <border>
      <left/>
      <right/>
      <top/>
      <bottom/>
      <diagonal/>
    </border>
    <border>
      <left style="medium">
        <color rgb="FFD7D4CF"/>
      </left>
      <right style="medium">
        <color rgb="FFD7D4CF"/>
      </right>
      <top style="medium">
        <color rgb="FFD7D4CF"/>
      </top>
      <bottom style="medium">
        <color rgb="FFD7D4CF"/>
      </bottom>
      <diagonal/>
    </border>
    <border>
      <left style="medium">
        <color theme="2" tint="-9.9917600024414813E-2"/>
      </left>
      <right style="medium">
        <color theme="2" tint="-9.9917600024414813E-2"/>
      </right>
      <top style="medium">
        <color theme="2" tint="-9.9917600024414813E-2"/>
      </top>
      <bottom style="medium">
        <color theme="2" tint="-9.9917600024414813E-2"/>
      </bottom>
      <diagonal/>
    </border>
    <border>
      <left style="medium">
        <color theme="2" tint="-9.9917600024414813E-2"/>
      </left>
      <right/>
      <top style="medium">
        <color theme="2" tint="-9.9917600024414813E-2"/>
      </top>
      <bottom style="medium">
        <color theme="2" tint="-9.9917600024414813E-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medium">
        <color theme="2" tint="-9.9917600024414813E-2"/>
      </left>
      <right style="thin">
        <color theme="0" tint="-0.249977111117893"/>
      </right>
      <top style="thin">
        <color theme="0" tint="-0.249977111117893"/>
      </top>
      <bottom style="thin">
        <color theme="0" tint="-0.249977111117893"/>
      </bottom>
      <diagonal/>
    </border>
    <border>
      <left style="medium">
        <color theme="2" tint="-9.9917600024414813E-2"/>
      </left>
      <right style="thin">
        <color theme="0" tint="-0.249977111117893"/>
      </right>
      <top style="thin">
        <color theme="0" tint="-0.249977111117893"/>
      </top>
      <bottom/>
      <diagonal/>
    </border>
    <border>
      <left style="medium">
        <color theme="2" tint="-9.9917600024414813E-2"/>
      </left>
      <right style="thin">
        <color theme="0" tint="-0.249977111117893"/>
      </right>
      <top style="medium">
        <color theme="2" tint="-9.9917600024414813E-2"/>
      </top>
      <bottom style="medium">
        <color theme="2" tint="-9.9917600024414813E-2"/>
      </bottom>
      <diagonal/>
    </border>
    <border>
      <left style="thin">
        <color theme="0" tint="-0.249977111117893"/>
      </left>
      <right/>
      <top style="medium">
        <color theme="2" tint="-9.9917600024414813E-2"/>
      </top>
      <bottom style="medium">
        <color theme="2" tint="-9.9917600024414813E-2"/>
      </bottom>
      <diagonal/>
    </border>
    <border>
      <left style="medium">
        <color theme="2" tint="-9.9917600024414813E-2"/>
      </left>
      <right style="medium">
        <color theme="2" tint="-9.9917600024414813E-2"/>
      </right>
      <top style="medium">
        <color theme="2" tint="-9.9917600024414813E-2"/>
      </top>
      <bottom/>
      <diagonal/>
    </border>
    <border>
      <left style="medium">
        <color theme="2" tint="-9.9917600024414813E-2"/>
      </left>
      <right style="thin">
        <color theme="0" tint="-0.249977111117893"/>
      </right>
      <top style="medium">
        <color theme="2" tint="-9.9917600024414813E-2"/>
      </top>
      <bottom/>
      <diagonal/>
    </border>
    <border>
      <left style="thin">
        <color theme="0" tint="-0.249977111117893"/>
      </left>
      <right style="thin">
        <color theme="0" tint="-0.249977111117893"/>
      </right>
      <top/>
      <bottom/>
      <diagonal/>
    </border>
    <border>
      <left style="thin">
        <color theme="0" tint="-0.249977111117893"/>
      </left>
      <right/>
      <top style="medium">
        <color theme="2" tint="-9.9917600024414813E-2"/>
      </top>
      <bottom/>
      <diagonal/>
    </border>
    <border>
      <left style="medium">
        <color rgb="FFD7D4CF"/>
      </left>
      <right style="medium">
        <color rgb="FFD7D4CF"/>
      </right>
      <top/>
      <bottom style="medium">
        <color rgb="FFD7D4CF"/>
      </bottom>
      <diagonal/>
    </border>
    <border>
      <left style="medium">
        <color rgb="FFD7D4CF"/>
      </left>
      <right style="medium">
        <color rgb="FFD7D4CF"/>
      </right>
      <top style="medium">
        <color rgb="FFD7D4CF"/>
      </top>
      <bottom/>
      <diagonal/>
    </border>
    <border>
      <left style="thin">
        <color theme="0" tint="-0.249977111117893"/>
      </left>
      <right/>
      <top style="thin">
        <color theme="0" tint="-0.249977111117893"/>
      </top>
      <bottom style="thin">
        <color theme="0" tint="-0.249977111117893"/>
      </bottom>
      <diagonal/>
    </border>
    <border>
      <left/>
      <right/>
      <top style="medium">
        <color theme="2" tint="-9.9917600024414813E-2"/>
      </top>
      <bottom style="medium">
        <color theme="2" tint="-9.9917600024414813E-2"/>
      </bottom>
      <diagonal/>
    </border>
    <border>
      <left style="thin">
        <color theme="0" tint="-0.249977111117893"/>
      </left>
      <right/>
      <top style="thin">
        <color theme="0" tint="-0.249977111117893"/>
      </top>
      <bottom/>
      <diagonal/>
    </border>
    <border>
      <left/>
      <right style="medium">
        <color rgb="FFD7D4CF"/>
      </right>
      <top style="medium">
        <color rgb="FFD7D4CF"/>
      </top>
      <bottom style="medium">
        <color rgb="FFD7D4CF"/>
      </bottom>
      <diagonal/>
    </border>
    <border>
      <left style="medium">
        <color rgb="FFD7D4CF"/>
      </left>
      <right/>
      <top/>
      <bottom/>
      <diagonal/>
    </border>
    <border>
      <left/>
      <right style="medium">
        <color theme="2" tint="-9.9917600024414813E-2"/>
      </right>
      <top style="medium">
        <color theme="2" tint="-9.9917600024414813E-2"/>
      </top>
      <bottom style="medium">
        <color theme="2" tint="-9.9917600024414813E-2"/>
      </bottom>
      <diagonal/>
    </border>
    <border>
      <left/>
      <right style="thin">
        <color theme="0" tint="-0.249977111117893"/>
      </right>
      <top style="thin">
        <color theme="0" tint="-0.249977111117893"/>
      </top>
      <bottom/>
      <diagonal/>
    </border>
    <border>
      <left style="thin">
        <color theme="0" tint="-0.249977111117893"/>
      </left>
      <right/>
      <top/>
      <bottom/>
      <diagonal/>
    </border>
    <border>
      <left style="medium">
        <color rgb="FFD7D4CF"/>
      </left>
      <right style="medium">
        <color rgb="FFD7D4CF"/>
      </right>
      <top style="medium">
        <color rgb="FF9D5BA1"/>
      </top>
      <bottom style="medium">
        <color rgb="FFD7D4CF"/>
      </bottom>
      <diagonal/>
    </border>
    <border>
      <left style="medium">
        <color rgb="FF9D5BA1"/>
      </left>
      <right style="medium">
        <color rgb="FFD7D4CF"/>
      </right>
      <top style="medium">
        <color rgb="FFD7D4CF"/>
      </top>
      <bottom style="medium">
        <color rgb="FFD7D4CF"/>
      </bottom>
      <diagonal/>
    </border>
    <border>
      <left style="thin">
        <color theme="0" tint="-0.249977111117893"/>
      </left>
      <right style="thin">
        <color theme="0" tint="-0.249977111117893"/>
      </right>
      <top style="medium">
        <color rgb="FF9D5BA1"/>
      </top>
      <bottom style="medium">
        <color rgb="FF9D5BA1"/>
      </bottom>
      <diagonal/>
    </border>
    <border>
      <left style="thin">
        <color theme="0" tint="-0.249977111117893"/>
      </left>
      <right/>
      <top/>
      <bottom style="medium">
        <color rgb="FF9D5BA1"/>
      </bottom>
      <diagonal/>
    </border>
    <border>
      <left style="medium">
        <color rgb="FF9D5BA1"/>
      </left>
      <right style="medium">
        <color rgb="FFD7D4CF"/>
      </right>
      <top style="medium">
        <color rgb="FFD7D4CF"/>
      </top>
      <bottom style="medium">
        <color rgb="FF9D5BA1"/>
      </bottom>
      <diagonal/>
    </border>
    <border>
      <left style="medium">
        <color rgb="FFD7D4CF"/>
      </left>
      <right style="medium">
        <color rgb="FFD7D4CF"/>
      </right>
      <top style="medium">
        <color rgb="FFD7D4CF"/>
      </top>
      <bottom style="medium">
        <color rgb="FF9D5BA1"/>
      </bottom>
      <diagonal/>
    </border>
    <border>
      <left style="medium">
        <color rgb="FFD7D4CF"/>
      </left>
      <right style="medium">
        <color rgb="FFD7D4CF"/>
      </right>
      <top/>
      <bottom style="medium">
        <color rgb="FF9D5BA1"/>
      </bottom>
      <diagonal/>
    </border>
  </borders>
  <cellStyleXfs count="2">
    <xf numFmtId="0" fontId="0" fillId="0" borderId="0"/>
    <xf numFmtId="0" fontId="2" fillId="0" borderId="0" applyNumberFormat="0" applyFill="0" applyBorder="0" applyAlignment="0" applyProtection="0"/>
  </cellStyleXfs>
  <cellXfs count="158">
    <xf numFmtId="0" fontId="0" fillId="0" borderId="0" xfId="0"/>
    <xf numFmtId="0" fontId="0" fillId="0" borderId="0" xfId="0" applyAlignment="1">
      <alignment wrapText="1"/>
    </xf>
    <xf numFmtId="0" fontId="1" fillId="2"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4" fillId="0" borderId="4" xfId="0" applyFont="1" applyBorder="1" applyAlignment="1">
      <alignment horizontal="left" vertical="top"/>
    </xf>
    <xf numFmtId="0" fontId="4" fillId="0" borderId="0" xfId="0" applyFont="1"/>
    <xf numFmtId="0" fontId="4" fillId="0" borderId="3" xfId="0" applyFont="1" applyBorder="1" applyAlignment="1">
      <alignment vertical="center" wrapText="1"/>
    </xf>
    <xf numFmtId="0" fontId="6" fillId="5" borderId="2" xfId="0" applyFont="1" applyFill="1" applyBorder="1" applyAlignment="1">
      <alignment horizontal="left" vertical="top" wrapText="1"/>
    </xf>
    <xf numFmtId="0" fontId="4" fillId="0" borderId="4" xfId="0" applyFont="1" applyBorder="1" applyAlignment="1">
      <alignment horizontal="right"/>
    </xf>
    <xf numFmtId="0" fontId="7" fillId="0" borderId="4" xfId="0" applyFont="1" applyBorder="1" applyAlignment="1">
      <alignment horizontal="right"/>
    </xf>
    <xf numFmtId="0" fontId="4" fillId="0" borderId="10" xfId="0" applyFont="1" applyBorder="1" applyAlignment="1">
      <alignment vertical="center" wrapText="1"/>
    </xf>
    <xf numFmtId="0" fontId="6" fillId="5" borderId="11" xfId="0" applyFont="1" applyFill="1" applyBorder="1" applyAlignment="1">
      <alignment horizontal="left" vertical="top" wrapText="1"/>
    </xf>
    <xf numFmtId="0" fontId="7" fillId="0" borderId="6" xfId="0" applyFont="1" applyBorder="1" applyAlignment="1">
      <alignment horizontal="right"/>
    </xf>
    <xf numFmtId="0" fontId="4" fillId="0" borderId="14" xfId="0" applyFont="1" applyBorder="1" applyAlignment="1">
      <alignment vertical="center" wrapText="1"/>
    </xf>
    <xf numFmtId="0" fontId="7" fillId="0" borderId="5" xfId="0" applyFont="1" applyBorder="1" applyAlignment="1">
      <alignment horizontal="right"/>
    </xf>
    <xf numFmtId="0" fontId="7" fillId="0" borderId="13" xfId="0" applyFont="1" applyBorder="1" applyAlignment="1">
      <alignment horizontal="right"/>
    </xf>
    <xf numFmtId="0" fontId="7" fillId="0" borderId="9" xfId="0" applyFont="1" applyBorder="1" applyAlignment="1">
      <alignment horizontal="left" vertical="top" wrapText="1"/>
    </xf>
    <xf numFmtId="0" fontId="7" fillId="0" borderId="12" xfId="0" applyFont="1" applyBorder="1" applyAlignment="1">
      <alignment horizontal="left" vertical="top" wrapText="1"/>
    </xf>
    <xf numFmtId="0" fontId="7" fillId="0" borderId="1" xfId="0" applyFont="1" applyBorder="1" applyAlignment="1">
      <alignment horizontal="center" vertical="center" wrapText="1"/>
    </xf>
    <xf numFmtId="0" fontId="12" fillId="0" borderId="1" xfId="0" applyFont="1" applyBorder="1" applyAlignment="1">
      <alignment vertical="center" wrapText="1"/>
    </xf>
    <xf numFmtId="0" fontId="5" fillId="0" borderId="1" xfId="1" applyFont="1" applyFill="1" applyBorder="1" applyAlignment="1">
      <alignment vertical="center" wrapText="1"/>
    </xf>
    <xf numFmtId="1" fontId="7" fillId="0" borderId="1" xfId="0" applyNumberFormat="1" applyFont="1" applyBorder="1" applyAlignment="1">
      <alignment horizontal="center" vertical="center" wrapText="1"/>
    </xf>
    <xf numFmtId="164" fontId="7" fillId="0" borderId="1" xfId="0" applyNumberFormat="1" applyFont="1" applyBorder="1" applyAlignment="1">
      <alignment horizontal="center" vertical="center" wrapText="1"/>
    </xf>
    <xf numFmtId="0" fontId="2" fillId="0" borderId="4" xfId="1" applyFill="1" applyBorder="1" applyAlignment="1">
      <alignment horizontal="left" vertical="top"/>
    </xf>
    <xf numFmtId="0" fontId="4" fillId="0" borderId="15" xfId="0" applyFont="1" applyBorder="1" applyAlignment="1">
      <alignment horizontal="right"/>
    </xf>
    <xf numFmtId="0" fontId="4" fillId="0" borderId="1" xfId="0" applyFont="1" applyBorder="1" applyAlignment="1">
      <alignment horizontal="right"/>
    </xf>
    <xf numFmtId="165" fontId="4" fillId="0" borderId="1" xfId="0" applyNumberFormat="1" applyFont="1" applyBorder="1" applyAlignment="1">
      <alignment horizontal="right"/>
    </xf>
    <xf numFmtId="165" fontId="4" fillId="0" borderId="0" xfId="0" applyNumberFormat="1" applyFont="1" applyAlignment="1">
      <alignment horizontal="right"/>
    </xf>
    <xf numFmtId="0" fontId="4" fillId="0" borderId="16" xfId="0" applyFont="1" applyBorder="1" applyAlignment="1">
      <alignment horizontal="right"/>
    </xf>
    <xf numFmtId="165" fontId="4" fillId="0" borderId="16" xfId="0" applyNumberFormat="1" applyFont="1" applyBorder="1" applyAlignment="1">
      <alignment horizontal="right"/>
    </xf>
    <xf numFmtId="164" fontId="4" fillId="0" borderId="5" xfId="0" applyNumberFormat="1" applyFont="1" applyBorder="1" applyAlignment="1">
      <alignment horizontal="right"/>
    </xf>
    <xf numFmtId="164" fontId="4" fillId="0" borderId="4" xfId="0" applyNumberFormat="1" applyFont="1" applyBorder="1" applyAlignment="1">
      <alignment horizontal="right"/>
    </xf>
    <xf numFmtId="164" fontId="7" fillId="0" borderId="4" xfId="0" applyNumberFormat="1" applyFont="1" applyBorder="1" applyAlignment="1">
      <alignment horizontal="right"/>
    </xf>
    <xf numFmtId="164" fontId="7" fillId="0" borderId="6" xfId="0" applyNumberFormat="1" applyFont="1" applyBorder="1" applyAlignment="1">
      <alignment horizontal="right"/>
    </xf>
    <xf numFmtId="164" fontId="4" fillId="0" borderId="6" xfId="0" applyNumberFormat="1" applyFont="1" applyBorder="1" applyAlignment="1">
      <alignment horizontal="right"/>
    </xf>
    <xf numFmtId="164" fontId="4" fillId="0" borderId="13" xfId="0" applyNumberFormat="1" applyFont="1" applyBorder="1" applyAlignment="1">
      <alignment horizontal="right"/>
    </xf>
    <xf numFmtId="164" fontId="7" fillId="0" borderId="5" xfId="0" applyNumberFormat="1" applyFont="1" applyBorder="1" applyAlignment="1">
      <alignment horizontal="right"/>
    </xf>
    <xf numFmtId="0" fontId="4" fillId="0" borderId="6" xfId="0" applyFont="1" applyBorder="1" applyAlignment="1">
      <alignment horizontal="right"/>
    </xf>
    <xf numFmtId="0" fontId="4" fillId="0" borderId="13" xfId="0" applyFont="1" applyBorder="1" applyAlignment="1">
      <alignment horizontal="right"/>
    </xf>
    <xf numFmtId="0" fontId="2" fillId="0" borderId="1" xfId="1" applyFill="1" applyBorder="1" applyAlignment="1">
      <alignment wrapText="1"/>
    </xf>
    <xf numFmtId="0" fontId="13" fillId="0" borderId="1" xfId="0" applyFont="1" applyBorder="1" applyAlignment="1">
      <alignment vertical="center" wrapText="1"/>
    </xf>
    <xf numFmtId="0" fontId="13" fillId="0" borderId="16" xfId="0" applyFont="1" applyBorder="1" applyAlignment="1">
      <alignment vertical="center" wrapText="1"/>
    </xf>
    <xf numFmtId="0" fontId="14" fillId="6" borderId="1" xfId="0" applyFont="1" applyFill="1" applyBorder="1" applyAlignment="1">
      <alignment wrapText="1"/>
    </xf>
    <xf numFmtId="0" fontId="14" fillId="6" borderId="15" xfId="0" applyFont="1" applyFill="1" applyBorder="1" applyAlignment="1">
      <alignment wrapText="1"/>
    </xf>
    <xf numFmtId="0" fontId="1" fillId="2" borderId="15" xfId="0" applyFont="1" applyFill="1" applyBorder="1" applyAlignment="1">
      <alignment horizontal="center" vertical="center" wrapText="1"/>
    </xf>
    <xf numFmtId="0" fontId="4" fillId="5" borderId="1" xfId="0" applyFont="1" applyFill="1" applyBorder="1" applyAlignment="1">
      <alignment vertical="center" wrapText="1"/>
    </xf>
    <xf numFmtId="0" fontId="4" fillId="5" borderId="4" xfId="0" applyFont="1" applyFill="1" applyBorder="1" applyAlignment="1">
      <alignment horizontal="left" vertical="top"/>
    </xf>
    <xf numFmtId="0" fontId="4" fillId="5" borderId="0" xfId="0" applyFont="1" applyFill="1" applyAlignment="1">
      <alignment horizontal="left" vertical="top"/>
    </xf>
    <xf numFmtId="0" fontId="15" fillId="0" borderId="18" xfId="0" applyFont="1" applyBorder="1" applyAlignment="1">
      <alignment vertical="center" wrapText="1"/>
    </xf>
    <xf numFmtId="0" fontId="4" fillId="0" borderId="4" xfId="0" applyFont="1" applyBorder="1" applyAlignment="1">
      <alignment horizontal="left" vertical="top" wrapText="1"/>
    </xf>
    <xf numFmtId="0" fontId="7" fillId="0" borderId="1" xfId="0" applyFont="1" applyBorder="1" applyAlignment="1">
      <alignment wrapText="1"/>
    </xf>
    <xf numFmtId="0" fontId="3" fillId="0" borderId="0" xfId="0" applyFont="1" applyAlignment="1">
      <alignment horizontal="left" vertical="top" wrapText="1"/>
    </xf>
    <xf numFmtId="0" fontId="0" fillId="0" borderId="0" xfId="0" applyAlignment="1">
      <alignment horizontal="left" vertical="top" wrapText="1"/>
    </xf>
    <xf numFmtId="0" fontId="4" fillId="0" borderId="6" xfId="0" applyFont="1" applyBorder="1" applyAlignment="1">
      <alignment horizontal="left" vertical="top" wrapText="1"/>
    </xf>
    <xf numFmtId="0" fontId="11" fillId="0" borderId="4" xfId="0" applyFont="1" applyBorder="1" applyAlignment="1">
      <alignment horizontal="left" vertical="top" wrapText="1"/>
    </xf>
    <xf numFmtId="0" fontId="11" fillId="0" borderId="0" xfId="0" applyFont="1" applyAlignment="1">
      <alignment wrapText="1"/>
    </xf>
    <xf numFmtId="0" fontId="11" fillId="0" borderId="1" xfId="0" applyFont="1" applyBorder="1" applyAlignment="1">
      <alignment horizontal="left" vertical="center" wrapText="1"/>
    </xf>
    <xf numFmtId="0" fontId="7" fillId="0" borderId="17" xfId="0" applyFont="1" applyBorder="1" applyAlignment="1">
      <alignment horizontal="right"/>
    </xf>
    <xf numFmtId="0" fontId="7" fillId="0" borderId="19" xfId="0" applyFont="1" applyBorder="1" applyAlignment="1">
      <alignment horizontal="right"/>
    </xf>
    <xf numFmtId="0" fontId="11" fillId="0" borderId="4" xfId="0" applyFont="1" applyBorder="1" applyAlignment="1">
      <alignment wrapText="1"/>
    </xf>
    <xf numFmtId="0" fontId="4" fillId="0" borderId="4" xfId="0" applyFont="1" applyBorder="1" applyAlignment="1">
      <alignment vertical="center" wrapText="1"/>
    </xf>
    <xf numFmtId="0" fontId="6" fillId="5" borderId="4" xfId="0" applyFont="1" applyFill="1" applyBorder="1" applyAlignment="1">
      <alignment horizontal="left" vertical="top" wrapText="1"/>
    </xf>
    <xf numFmtId="0" fontId="1" fillId="2" borderId="3" xfId="0" applyFont="1" applyFill="1" applyBorder="1" applyAlignment="1">
      <alignment vertical="top"/>
    </xf>
    <xf numFmtId="0" fontId="1" fillId="2" borderId="18" xfId="0" applyFont="1" applyFill="1" applyBorder="1" applyAlignment="1">
      <alignment vertical="top"/>
    </xf>
    <xf numFmtId="0" fontId="1" fillId="2" borderId="22" xfId="0" applyFont="1" applyFill="1" applyBorder="1" applyAlignment="1">
      <alignment vertical="top"/>
    </xf>
    <xf numFmtId="164" fontId="6" fillId="5" borderId="4" xfId="0" applyNumberFormat="1" applyFont="1" applyFill="1" applyBorder="1" applyAlignment="1">
      <alignment horizontal="right"/>
    </xf>
    <xf numFmtId="0" fontId="4" fillId="5" borderId="4" xfId="0" applyFont="1" applyFill="1" applyBorder="1" applyAlignment="1">
      <alignment vertical="center" wrapText="1"/>
    </xf>
    <xf numFmtId="0" fontId="0" fillId="0" borderId="1" xfId="0" applyBorder="1" applyAlignment="1">
      <alignment vertical="center" wrapText="1"/>
    </xf>
    <xf numFmtId="0" fontId="0" fillId="0" borderId="15" xfId="0" applyBorder="1" applyAlignment="1">
      <alignment vertical="center" wrapText="1"/>
    </xf>
    <xf numFmtId="0" fontId="5" fillId="0" borderId="4" xfId="1" applyFont="1" applyFill="1" applyBorder="1" applyAlignment="1">
      <alignment horizontal="left" vertical="top" wrapText="1"/>
    </xf>
    <xf numFmtId="0" fontId="5" fillId="0" borderId="7" xfId="1" applyNumberFormat="1" applyFont="1" applyFill="1" applyBorder="1" applyAlignment="1">
      <alignment horizontal="left" vertical="top" wrapText="1"/>
    </xf>
    <xf numFmtId="0" fontId="5" fillId="0" borderId="8" xfId="1" applyNumberFormat="1" applyFont="1" applyFill="1" applyBorder="1" applyAlignment="1">
      <alignment horizontal="left" vertical="top" wrapText="1"/>
    </xf>
    <xf numFmtId="0" fontId="7" fillId="0" borderId="20" xfId="0" applyFont="1" applyBorder="1" applyAlignment="1">
      <alignment wrapText="1"/>
    </xf>
    <xf numFmtId="0" fontId="1" fillId="2" borderId="18" xfId="0" applyFont="1" applyFill="1" applyBorder="1" applyAlignment="1">
      <alignment horizontal="center" vertical="top"/>
    </xf>
    <xf numFmtId="0" fontId="4" fillId="0" borderId="4" xfId="0" applyFont="1" applyBorder="1" applyAlignment="1">
      <alignment horizontal="center" vertical="top"/>
    </xf>
    <xf numFmtId="0" fontId="7" fillId="0" borderId="16"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0" fontId="4" fillId="5" borderId="4" xfId="0" applyFont="1" applyFill="1" applyBorder="1" applyAlignment="1">
      <alignment horizontal="center" vertical="center" wrapText="1"/>
    </xf>
    <xf numFmtId="0" fontId="0" fillId="0" borderId="0" xfId="0" applyAlignment="1">
      <alignment horizontal="center"/>
    </xf>
    <xf numFmtId="0" fontId="6" fillId="5" borderId="4" xfId="0" applyFont="1" applyFill="1" applyBorder="1" applyAlignment="1">
      <alignment vertical="center" wrapText="1"/>
    </xf>
    <xf numFmtId="0" fontId="5" fillId="0" borderId="23" xfId="1" applyNumberFormat="1" applyFont="1" applyFill="1" applyBorder="1" applyAlignment="1">
      <alignment horizontal="left" vertical="top" wrapText="1"/>
    </xf>
    <xf numFmtId="0" fontId="7" fillId="5" borderId="9" xfId="0" applyFont="1" applyFill="1" applyBorder="1" applyAlignment="1">
      <alignment horizontal="left" vertical="top" wrapText="1"/>
    </xf>
    <xf numFmtId="0" fontId="7" fillId="5" borderId="12" xfId="0" applyFont="1" applyFill="1" applyBorder="1" applyAlignment="1">
      <alignment horizontal="left" vertical="top" wrapText="1"/>
    </xf>
    <xf numFmtId="0" fontId="7" fillId="0" borderId="6" xfId="0" applyFont="1" applyBorder="1" applyAlignment="1">
      <alignment horizontal="left" vertical="top" wrapText="1"/>
    </xf>
    <xf numFmtId="0" fontId="7" fillId="4" borderId="1" xfId="0" applyFont="1" applyFill="1" applyBorder="1" applyAlignment="1">
      <alignment horizontal="center" vertical="center" wrapText="1"/>
    </xf>
    <xf numFmtId="0" fontId="11" fillId="4" borderId="6" xfId="0" applyFont="1" applyFill="1" applyBorder="1" applyAlignment="1">
      <alignment wrapText="1"/>
    </xf>
    <xf numFmtId="0" fontId="4" fillId="0" borderId="24" xfId="0" applyFont="1" applyBorder="1" applyAlignment="1">
      <alignment vertical="center" wrapText="1"/>
    </xf>
    <xf numFmtId="0" fontId="7" fillId="4" borderId="16"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7" fillId="0" borderId="6" xfId="0" applyFont="1" applyBorder="1"/>
    <xf numFmtId="0" fontId="7" fillId="0" borderId="13" xfId="0" applyFont="1" applyBorder="1"/>
    <xf numFmtId="0" fontId="12" fillId="5" borderId="0" xfId="0" applyFont="1" applyFill="1" applyAlignment="1">
      <alignment vertical="center" wrapText="1"/>
    </xf>
    <xf numFmtId="0" fontId="7" fillId="5" borderId="0" xfId="0" applyFont="1" applyFill="1" applyAlignment="1">
      <alignment horizontal="center" vertical="center" wrapText="1"/>
    </xf>
    <xf numFmtId="0" fontId="5" fillId="0" borderId="0" xfId="1" applyFont="1" applyFill="1" applyBorder="1" applyAlignment="1">
      <alignment vertical="center" wrapText="1"/>
    </xf>
    <xf numFmtId="0" fontId="7" fillId="0" borderId="0" xfId="0" applyFont="1" applyAlignment="1">
      <alignment wrapText="1"/>
    </xf>
    <xf numFmtId="0" fontId="7" fillId="4" borderId="0" xfId="0" applyFont="1" applyFill="1" applyAlignment="1">
      <alignment horizontal="center" vertical="center" wrapText="1"/>
    </xf>
    <xf numFmtId="0" fontId="5" fillId="0" borderId="20" xfId="1" applyFont="1" applyFill="1" applyBorder="1" applyAlignment="1">
      <alignment vertical="center" wrapText="1"/>
    </xf>
    <xf numFmtId="0" fontId="6" fillId="5" borderId="0" xfId="0" applyFont="1" applyFill="1" applyAlignment="1">
      <alignment vertical="top" wrapText="1"/>
    </xf>
    <xf numFmtId="0" fontId="7" fillId="5" borderId="0" xfId="0" applyFont="1" applyFill="1" applyAlignment="1">
      <alignment vertical="top" wrapText="1"/>
    </xf>
    <xf numFmtId="0" fontId="12" fillId="5" borderId="0" xfId="0" applyFont="1" applyFill="1" applyAlignment="1">
      <alignment vertical="top" wrapText="1"/>
    </xf>
    <xf numFmtId="0" fontId="16" fillId="4" borderId="6" xfId="0" applyFont="1" applyFill="1" applyBorder="1" applyAlignment="1">
      <alignment horizontal="right"/>
    </xf>
    <xf numFmtId="0" fontId="7" fillId="4" borderId="6" xfId="0" applyFont="1" applyFill="1" applyBorder="1" applyAlignment="1">
      <alignment horizontal="left" vertical="top" wrapText="1"/>
    </xf>
    <xf numFmtId="0" fontId="16" fillId="8" borderId="1" xfId="0" applyFont="1" applyFill="1" applyBorder="1" applyAlignment="1">
      <alignment horizontal="center" vertical="center" wrapText="1"/>
    </xf>
    <xf numFmtId="0" fontId="7" fillId="7" borderId="1" xfId="0" applyFont="1" applyFill="1" applyBorder="1" applyAlignment="1">
      <alignment horizontal="left" vertical="top" wrapText="1"/>
    </xf>
    <xf numFmtId="0" fontId="17" fillId="9" borderId="1" xfId="0" applyFont="1" applyFill="1" applyBorder="1" applyAlignment="1">
      <alignment horizontal="left" vertical="top" wrapText="1"/>
    </xf>
    <xf numFmtId="0" fontId="5" fillId="7" borderId="1" xfId="1" applyFont="1" applyFill="1" applyBorder="1" applyAlignment="1">
      <alignment vertical="center" wrapText="1"/>
    </xf>
    <xf numFmtId="0" fontId="7" fillId="0" borderId="1" xfId="0" applyFont="1" applyBorder="1" applyAlignment="1">
      <alignment horizontal="left" vertical="top" wrapText="1"/>
    </xf>
    <xf numFmtId="0" fontId="7" fillId="0" borderId="16" xfId="0" applyFont="1" applyBorder="1" applyAlignment="1">
      <alignment horizontal="left" vertical="top" wrapText="1"/>
    </xf>
    <xf numFmtId="0" fontId="7" fillId="0" borderId="9" xfId="0" applyFont="1" applyBorder="1" applyAlignment="1">
      <alignment horizontal="center" vertical="center" wrapText="1"/>
    </xf>
    <xf numFmtId="0" fontId="7" fillId="0" borderId="12" xfId="0" applyFont="1" applyBorder="1" applyAlignment="1">
      <alignment horizontal="center" vertical="center" wrapText="1"/>
    </xf>
    <xf numFmtId="0" fontId="4" fillId="0" borderId="0" xfId="0" applyFont="1" applyAlignment="1">
      <alignment wrapText="1"/>
    </xf>
    <xf numFmtId="0" fontId="4" fillId="0" borderId="9" xfId="0" applyFont="1" applyBorder="1" applyAlignment="1">
      <alignment horizontal="center" vertical="center"/>
    </xf>
    <xf numFmtId="0" fontId="7" fillId="0" borderId="0" xfId="0" applyFont="1" applyAlignment="1">
      <alignment horizontal="center" vertical="center" wrapText="1"/>
    </xf>
    <xf numFmtId="0" fontId="19" fillId="0" borderId="25" xfId="0" applyFont="1" applyBorder="1" applyAlignment="1">
      <alignment horizontal="left" vertical="top" wrapText="1"/>
    </xf>
    <xf numFmtId="0" fontId="12" fillId="0" borderId="26" xfId="0" applyFont="1" applyBorder="1" applyAlignment="1">
      <alignment vertical="center" wrapText="1"/>
    </xf>
    <xf numFmtId="0" fontId="12" fillId="0" borderId="2" xfId="0" applyFont="1" applyBorder="1" applyAlignment="1">
      <alignment vertical="center" wrapText="1"/>
    </xf>
    <xf numFmtId="0" fontId="20" fillId="0" borderId="0" xfId="0" applyFont="1"/>
    <xf numFmtId="0" fontId="22" fillId="0" borderId="1" xfId="0" applyFont="1" applyBorder="1" applyAlignment="1">
      <alignment horizontal="center" vertical="center" wrapText="1"/>
    </xf>
    <xf numFmtId="0" fontId="22" fillId="0" borderId="16" xfId="0" applyFont="1" applyBorder="1" applyAlignment="1">
      <alignment horizontal="center" vertical="center" wrapText="1"/>
    </xf>
    <xf numFmtId="0" fontId="21" fillId="0" borderId="11" xfId="0" applyFont="1" applyBorder="1" applyAlignment="1">
      <alignment horizontal="left" vertical="top" wrapText="1"/>
    </xf>
    <xf numFmtId="0" fontId="6" fillId="0" borderId="11" xfId="0" applyFont="1" applyBorder="1" applyAlignment="1">
      <alignment horizontal="left" vertical="center" wrapText="1"/>
    </xf>
    <xf numFmtId="164" fontId="17" fillId="0" borderId="20" xfId="0" applyNumberFormat="1" applyFont="1" applyBorder="1" applyAlignment="1">
      <alignment horizontal="right" vertical="center" wrapText="1"/>
    </xf>
    <xf numFmtId="0" fontId="21" fillId="0" borderId="11" xfId="0" applyFont="1" applyBorder="1" applyAlignment="1">
      <alignment horizontal="left" vertical="center" wrapText="1"/>
    </xf>
    <xf numFmtId="0" fontId="2" fillId="0" borderId="0" xfId="1" applyFill="1" applyBorder="1" applyAlignment="1">
      <alignment horizontal="left" vertical="center" wrapText="1"/>
    </xf>
    <xf numFmtId="0" fontId="6" fillId="0" borderId="2" xfId="0" applyFont="1" applyBorder="1" applyAlignment="1">
      <alignment horizontal="left" vertical="center" wrapText="1"/>
    </xf>
    <xf numFmtId="0" fontId="6" fillId="0" borderId="1" xfId="0" applyFont="1" applyBorder="1" applyAlignment="1">
      <alignment horizontal="left" vertical="center" wrapText="1"/>
    </xf>
    <xf numFmtId="0" fontId="21" fillId="0" borderId="16" xfId="0" applyFont="1" applyBorder="1" applyAlignment="1">
      <alignment horizontal="left" vertical="center" wrapText="1"/>
    </xf>
    <xf numFmtId="164" fontId="7" fillId="0" borderId="1" xfId="0" applyNumberFormat="1" applyFont="1" applyBorder="1" applyAlignment="1">
      <alignment horizontal="right" vertical="center" wrapText="1"/>
    </xf>
    <xf numFmtId="164" fontId="17" fillId="0" borderId="20" xfId="0" applyNumberFormat="1" applyFont="1" applyBorder="1" applyAlignment="1">
      <alignment horizontal="center" vertical="center" wrapText="1"/>
    </xf>
    <xf numFmtId="0" fontId="12" fillId="0" borderId="29" xfId="0" applyFont="1" applyBorder="1" applyAlignment="1">
      <alignment vertical="center" wrapText="1"/>
    </xf>
    <xf numFmtId="0" fontId="7" fillId="0" borderId="30" xfId="0" applyFont="1" applyBorder="1" applyAlignment="1">
      <alignment horizontal="left" vertical="top" wrapText="1"/>
    </xf>
    <xf numFmtId="164" fontId="7" fillId="0" borderId="30" xfId="0" applyNumberFormat="1" applyFont="1" applyBorder="1" applyAlignment="1">
      <alignment horizontal="right" vertical="center" wrapText="1"/>
    </xf>
    <xf numFmtId="0" fontId="2" fillId="0" borderId="1" xfId="1" applyNumberFormat="1" applyFill="1" applyBorder="1" applyAlignment="1">
      <alignment vertical="top" wrapText="1"/>
    </xf>
    <xf numFmtId="0" fontId="23" fillId="0" borderId="0" xfId="0" applyFont="1"/>
    <xf numFmtId="0" fontId="6" fillId="0" borderId="0" xfId="0" applyFont="1"/>
    <xf numFmtId="1" fontId="17" fillId="0" borderId="20" xfId="0" applyNumberFormat="1" applyFont="1" applyBorder="1" applyAlignment="1">
      <alignment horizontal="center" vertical="center" wrapText="1"/>
    </xf>
    <xf numFmtId="0" fontId="2" fillId="0" borderId="0" xfId="1" applyFill="1"/>
    <xf numFmtId="0" fontId="2" fillId="0" borderId="31" xfId="1" applyFill="1" applyBorder="1"/>
    <xf numFmtId="0" fontId="2" fillId="0" borderId="8" xfId="1" applyNumberFormat="1" applyFill="1" applyBorder="1" applyAlignment="1">
      <alignment horizontal="left" vertical="center" wrapText="1"/>
    </xf>
    <xf numFmtId="0" fontId="2" fillId="0" borderId="7" xfId="1" applyFill="1" applyBorder="1" applyAlignment="1">
      <alignment horizontal="left" vertical="center" wrapText="1"/>
    </xf>
    <xf numFmtId="0" fontId="2" fillId="0" borderId="0" xfId="1" applyFill="1" applyAlignment="1">
      <alignment vertical="center"/>
    </xf>
    <xf numFmtId="0" fontId="18" fillId="0" borderId="27" xfId="0" applyFont="1" applyBorder="1" applyAlignment="1">
      <alignment vertical="center" wrapText="1"/>
    </xf>
    <xf numFmtId="0" fontId="18" fillId="0" borderId="28" xfId="0" applyFont="1" applyBorder="1"/>
    <xf numFmtId="164" fontId="18" fillId="0" borderId="27" xfId="0" applyNumberFormat="1" applyFont="1" applyBorder="1" applyAlignment="1">
      <alignment vertical="center" wrapText="1"/>
    </xf>
    <xf numFmtId="0" fontId="25" fillId="2" borderId="3" xfId="0" applyFont="1" applyFill="1" applyBorder="1" applyAlignment="1">
      <alignment horizontal="left" vertical="center"/>
    </xf>
    <xf numFmtId="0" fontId="25" fillId="2" borderId="18" xfId="0" applyFont="1" applyFill="1" applyBorder="1" applyAlignment="1">
      <alignment horizontal="left" vertical="center"/>
    </xf>
    <xf numFmtId="0" fontId="27" fillId="0" borderId="0" xfId="0" applyFont="1" applyAlignment="1">
      <alignment horizontal="left" vertical="center"/>
    </xf>
    <xf numFmtId="0" fontId="25" fillId="3" borderId="2" xfId="0" applyFont="1" applyFill="1" applyBorder="1" applyAlignment="1">
      <alignment horizontal="center" vertical="center" wrapText="1"/>
    </xf>
    <xf numFmtId="0" fontId="25" fillId="3" borderId="3" xfId="0" applyFont="1" applyFill="1" applyBorder="1" applyAlignment="1">
      <alignment horizontal="center" vertical="center" wrapText="1"/>
    </xf>
    <xf numFmtId="0" fontId="27" fillId="0" borderId="0" xfId="0" applyFont="1"/>
    <xf numFmtId="0" fontId="29" fillId="0" borderId="0" xfId="0" applyFont="1"/>
    <xf numFmtId="0" fontId="28" fillId="2" borderId="16" xfId="0" applyFont="1" applyFill="1" applyBorder="1" applyAlignment="1">
      <alignment horizontal="center" vertical="center" wrapText="1"/>
    </xf>
    <xf numFmtId="164" fontId="17" fillId="0" borderId="20" xfId="0" applyNumberFormat="1" applyFont="1" applyBorder="1" applyAlignment="1">
      <alignment horizontal="left" vertical="top" wrapText="1"/>
    </xf>
    <xf numFmtId="0" fontId="1" fillId="2" borderId="21" xfId="0" applyFont="1" applyFill="1" applyBorder="1" applyAlignment="1">
      <alignment horizontal="left" vertical="top"/>
    </xf>
    <xf numFmtId="0" fontId="1" fillId="2" borderId="0" xfId="0" applyFont="1" applyFill="1" applyAlignment="1">
      <alignment horizontal="left" vertical="top"/>
    </xf>
    <xf numFmtId="0" fontId="28" fillId="2" borderId="21" xfId="0" applyFont="1" applyFill="1" applyBorder="1" applyAlignment="1">
      <alignment horizontal="left" vertical="center"/>
    </xf>
    <xf numFmtId="0" fontId="28" fillId="2" borderId="0" xfId="0" applyFont="1" applyFill="1" applyAlignment="1">
      <alignment horizontal="left" vertical="center"/>
    </xf>
  </cellXfs>
  <cellStyles count="2">
    <cellStyle name="Hyperlink" xfId="1" builtinId="8"/>
    <cellStyle name="Normal" xfId="0" builtinId="0"/>
  </cellStyles>
  <dxfs count="103">
    <dxf>
      <font>
        <strike val="0"/>
        <outline val="0"/>
        <shadow val="0"/>
        <vertAlign val="baseline"/>
        <sz val="11"/>
        <color rgb="FF333333"/>
        <name val="Aptos"/>
        <family val="2"/>
        <scheme val="none"/>
      </font>
      <numFmt numFmtId="164" formatCode="0.0"/>
      <fill>
        <patternFill patternType="none">
          <fgColor indexed="64"/>
          <bgColor indexed="65"/>
        </patternFill>
      </fill>
      <alignment horizontal="right" vertical="center" textRotation="0" wrapText="1" indent="0" justifyLastLine="0" shrinkToFit="0" readingOrder="0"/>
      <border diagonalUp="0" diagonalDown="0">
        <left style="medium">
          <color rgb="FFD7D4CF"/>
        </left>
        <right style="medium">
          <color rgb="FFD7D4CF"/>
        </right>
        <top style="medium">
          <color rgb="FFD7D4CF"/>
        </top>
        <bottom style="medium">
          <color rgb="FFD7D4CF"/>
        </bottom>
        <vertical/>
        <horizontal/>
      </border>
    </dxf>
    <dxf>
      <font>
        <strike val="0"/>
        <outline val="0"/>
        <shadow val="0"/>
        <vertAlign val="baseline"/>
        <sz val="11"/>
        <color rgb="FF333333"/>
        <name val="Aptos"/>
        <family val="2"/>
        <scheme val="none"/>
      </font>
      <numFmt numFmtId="164" formatCode="0.0"/>
      <fill>
        <patternFill patternType="none">
          <fgColor indexed="64"/>
          <bgColor indexed="65"/>
        </patternFill>
      </fill>
      <alignment horizontal="right" vertical="center" textRotation="0" wrapText="1" indent="0" justifyLastLine="0" shrinkToFit="0" readingOrder="0"/>
      <border diagonalUp="0" diagonalDown="0">
        <left style="medium">
          <color rgb="FFD7D4CF"/>
        </left>
        <right style="medium">
          <color rgb="FFD7D4CF"/>
        </right>
        <top style="medium">
          <color rgb="FFD7D4CF"/>
        </top>
        <bottom style="medium">
          <color rgb="FFD7D4CF"/>
        </bottom>
        <vertical/>
        <horizontal/>
      </border>
    </dxf>
    <dxf>
      <font>
        <strike val="0"/>
        <outline val="0"/>
        <shadow val="0"/>
        <vertAlign val="baseline"/>
        <sz val="11"/>
        <color rgb="FF333333"/>
        <name val="Aptos"/>
        <family val="2"/>
        <scheme val="none"/>
      </font>
      <numFmt numFmtId="164" formatCode="0.0"/>
      <fill>
        <patternFill patternType="none">
          <fgColor indexed="64"/>
          <bgColor indexed="65"/>
        </patternFill>
      </fill>
      <alignment horizontal="right" vertical="center" textRotation="0" wrapText="1" indent="0" justifyLastLine="0" shrinkToFit="0" readingOrder="0"/>
      <border diagonalUp="0" diagonalDown="0">
        <left style="medium">
          <color rgb="FFD7D4CF"/>
        </left>
        <right style="medium">
          <color rgb="FFD7D4CF"/>
        </right>
        <top style="medium">
          <color rgb="FFD7D4CF"/>
        </top>
        <bottom style="medium">
          <color rgb="FFD7D4CF"/>
        </bottom>
        <vertical/>
        <horizontal/>
      </border>
    </dxf>
    <dxf>
      <font>
        <strike val="0"/>
        <outline val="0"/>
        <shadow val="0"/>
        <vertAlign val="baseline"/>
        <sz val="11"/>
        <color rgb="FF333333"/>
        <name val="Aptos"/>
        <family val="2"/>
        <scheme val="none"/>
      </font>
      <numFmt numFmtId="164" formatCode="0.0"/>
      <fill>
        <patternFill patternType="none">
          <fgColor indexed="64"/>
          <bgColor indexed="65"/>
        </patternFill>
      </fill>
      <alignment horizontal="right" vertical="center" textRotation="0" wrapText="1" indent="0" justifyLastLine="0" shrinkToFit="0" readingOrder="0"/>
      <border diagonalUp="0" diagonalDown="0">
        <left style="medium">
          <color rgb="FFD7D4CF"/>
        </left>
        <right style="medium">
          <color rgb="FFD7D4CF"/>
        </right>
        <top style="medium">
          <color rgb="FFD7D4CF"/>
        </top>
        <bottom style="medium">
          <color rgb="FFD7D4CF"/>
        </bottom>
        <vertical/>
        <horizontal/>
      </border>
    </dxf>
    <dxf>
      <font>
        <strike val="0"/>
        <outline val="0"/>
        <shadow val="0"/>
        <vertAlign val="baseline"/>
        <sz val="11"/>
        <color rgb="FF333333"/>
        <name val="Aptos"/>
        <family val="2"/>
        <scheme val="none"/>
      </font>
      <numFmt numFmtId="164" formatCode="0.0"/>
      <fill>
        <patternFill patternType="none">
          <fgColor indexed="64"/>
          <bgColor indexed="65"/>
        </patternFill>
      </fill>
      <alignment horizontal="right" vertical="center" textRotation="0" wrapText="1" indent="0" justifyLastLine="0" shrinkToFit="0" readingOrder="0"/>
      <border diagonalUp="0" diagonalDown="0">
        <left style="medium">
          <color rgb="FFD7D4CF"/>
        </left>
        <right style="medium">
          <color rgb="FFD7D4CF"/>
        </right>
        <top style="medium">
          <color rgb="FFD7D4CF"/>
        </top>
        <bottom style="medium">
          <color rgb="FFD7D4CF"/>
        </bottom>
        <vertical/>
        <horizontal/>
      </border>
    </dxf>
    <dxf>
      <font>
        <strike val="0"/>
        <outline val="0"/>
        <shadow val="0"/>
        <vertAlign val="baseline"/>
        <sz val="11"/>
        <color rgb="FF333333"/>
        <name val="Aptos"/>
        <family val="2"/>
        <scheme val="none"/>
      </font>
      <numFmt numFmtId="164" formatCode="0.0"/>
      <fill>
        <patternFill patternType="none">
          <fgColor indexed="64"/>
          <bgColor indexed="65"/>
        </patternFill>
      </fill>
      <alignment horizontal="right" vertical="center" textRotation="0" wrapText="1" indent="0" justifyLastLine="0" shrinkToFit="0" readingOrder="0"/>
      <border diagonalUp="0" diagonalDown="0">
        <left style="medium">
          <color rgb="FFD7D4CF"/>
        </left>
        <right style="medium">
          <color rgb="FFD7D4CF"/>
        </right>
        <top style="medium">
          <color rgb="FFD7D4CF"/>
        </top>
        <bottom style="medium">
          <color rgb="FFD7D4CF"/>
        </bottom>
        <vertical/>
        <horizontal/>
      </border>
    </dxf>
    <dxf>
      <font>
        <strike val="0"/>
        <outline val="0"/>
        <shadow val="0"/>
        <vertAlign val="baseline"/>
        <sz val="11"/>
        <color rgb="FF333333"/>
        <name val="Aptos"/>
        <family val="2"/>
        <scheme val="none"/>
      </font>
      <numFmt numFmtId="164" formatCode="0.0"/>
      <fill>
        <patternFill patternType="none">
          <fgColor indexed="64"/>
          <bgColor indexed="65"/>
        </patternFill>
      </fill>
      <alignment horizontal="right" vertical="center" textRotation="0" wrapText="1" indent="0" justifyLastLine="0" shrinkToFit="0" readingOrder="0"/>
      <border diagonalUp="0" diagonalDown="0">
        <left style="medium">
          <color rgb="FFD7D4CF"/>
        </left>
        <right style="medium">
          <color rgb="FFD7D4CF"/>
        </right>
        <top style="medium">
          <color rgb="FFD7D4CF"/>
        </top>
        <bottom style="medium">
          <color rgb="FFD7D4CF"/>
        </bottom>
        <vertical/>
        <horizontal/>
      </border>
    </dxf>
    <dxf>
      <font>
        <strike val="0"/>
        <outline val="0"/>
        <shadow val="0"/>
        <u/>
        <vertAlign val="baseline"/>
        <sz val="11"/>
        <color theme="10"/>
        <name val="Aptos"/>
        <family val="2"/>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medium">
          <color rgb="FFD7D4CF"/>
        </left>
        <right style="medium">
          <color rgb="FFD7D4CF"/>
        </right>
        <top style="medium">
          <color rgb="FFD7D4CF"/>
        </top>
        <bottom style="medium">
          <color rgb="FFD7D4CF"/>
        </bottom>
        <vertical/>
        <horizontal/>
      </border>
    </dxf>
    <dxf>
      <font>
        <strike val="0"/>
        <outline val="0"/>
        <shadow val="0"/>
        <vertAlign val="baseline"/>
        <sz val="11"/>
      </font>
      <numFmt numFmtId="0" formatCode="General"/>
      <fill>
        <patternFill patternType="none">
          <fgColor indexed="64"/>
          <bgColor auto="1"/>
        </patternFill>
      </fill>
      <alignment horizontal="left" vertical="top" textRotation="0" wrapText="1" indent="0" justifyLastLine="0" shrinkToFit="0" readingOrder="0"/>
      <border diagonalUp="0" diagonalDown="0">
        <left style="medium">
          <color rgb="FFD7D4CF"/>
        </left>
        <right style="medium">
          <color rgb="FFD7D4CF"/>
        </right>
        <top style="medium">
          <color rgb="FFD7D4CF"/>
        </top>
        <bottom style="medium">
          <color rgb="FFD7D4CF"/>
        </bottom>
        <vertical style="medium">
          <color rgb="FFD7D4CF"/>
        </vertical>
      </border>
    </dxf>
    <dxf>
      <font>
        <b/>
        <strike val="0"/>
        <outline val="0"/>
        <shadow val="0"/>
        <vertAlign val="baseline"/>
        <sz val="11"/>
        <color rgb="FF333333"/>
      </font>
      <numFmt numFmtId="0" formatCode="General"/>
      <fill>
        <patternFill patternType="none">
          <fgColor indexed="64"/>
          <bgColor auto="1"/>
        </patternFill>
      </fill>
      <alignment horizontal="general" vertical="center" textRotation="0" wrapText="1" indent="0" justifyLastLine="0" shrinkToFit="0" readingOrder="0"/>
      <border diagonalUp="0" diagonalDown="0">
        <left style="medium">
          <color rgb="FF9D5BA1"/>
        </left>
        <right style="medium">
          <color rgb="FFD7D4CF"/>
        </right>
        <top style="medium">
          <color rgb="FFD7D4CF"/>
        </top>
        <bottom style="medium">
          <color rgb="FFD7D4CF"/>
        </bottom>
        <vertical style="medium">
          <color rgb="FFD7D4CF"/>
        </vertical>
      </border>
    </dxf>
    <dxf>
      <font>
        <strike val="0"/>
        <outline val="0"/>
        <shadow val="0"/>
        <vertAlign val="baseline"/>
        <sz val="11"/>
        <family val="2"/>
      </font>
      <fill>
        <patternFill patternType="none">
          <fgColor rgb="FF000000"/>
          <bgColor auto="1"/>
        </patternFill>
      </fill>
      <alignment horizontal="general" vertical="center" textRotation="0" wrapText="1" indent="0" justifyLastLine="0" shrinkToFit="0" readingOrder="0"/>
    </dxf>
    <dxf>
      <border outline="0">
        <bottom style="medium">
          <color rgb="FFD7D4CF"/>
        </bottom>
      </border>
    </dxf>
    <dxf>
      <font>
        <b/>
        <i val="0"/>
        <strike val="0"/>
        <condense val="0"/>
        <extend val="0"/>
        <outline val="0"/>
        <shadow val="0"/>
        <u val="none"/>
        <vertAlign val="baseline"/>
        <sz val="14"/>
        <color rgb="FFFFFFFF"/>
        <name val="Aptos Narrow"/>
        <family val="2"/>
        <scheme val="minor"/>
      </font>
      <fill>
        <patternFill patternType="solid">
          <fgColor indexed="64"/>
          <bgColor rgb="FF9D5BA2"/>
        </patternFill>
      </fill>
      <alignment horizontal="center" vertical="center" textRotation="0" wrapText="1" indent="0" justifyLastLine="0" shrinkToFit="0" readingOrder="0"/>
      <border diagonalUp="0" diagonalDown="0" outline="0">
        <left style="medium">
          <color rgb="FFD7D4CF"/>
        </left>
        <right style="medium">
          <color rgb="FFD7D4CF"/>
        </right>
        <top/>
        <bottom/>
      </border>
    </dxf>
    <dxf>
      <font>
        <b val="0"/>
        <i val="0"/>
        <strike val="0"/>
        <condense val="0"/>
        <extend val="0"/>
        <outline val="0"/>
        <shadow val="0"/>
        <u val="none"/>
        <vertAlign val="baseline"/>
        <sz val="11"/>
        <color auto="1"/>
        <name val="Aptos"/>
        <family val="2"/>
        <scheme val="none"/>
      </font>
      <border diagonalUp="0" diagonalDown="0" outline="0">
        <left style="thin">
          <color theme="0" tint="-0.249977111117893"/>
        </left>
        <right/>
        <top/>
        <bottom style="medium">
          <color rgb="FF9D5BA1"/>
        </bottom>
      </border>
    </dxf>
    <dxf>
      <font>
        <strike val="0"/>
        <outline val="0"/>
        <shadow val="0"/>
        <u val="none"/>
        <vertAlign val="baseline"/>
        <sz val="11"/>
        <color auto="1"/>
        <name val="Aptos"/>
        <family val="2"/>
        <scheme val="none"/>
      </font>
      <numFmt numFmtId="164" formatCode="0.0"/>
      <fill>
        <patternFill patternType="none">
          <fgColor indexed="64"/>
          <bgColor auto="1"/>
        </patternFill>
      </fill>
      <alignment horizontal="center" vertical="center" textRotation="0" wrapText="1" indent="0" justifyLastLine="0" shrinkToFit="0" readingOrder="0"/>
      <border diagonalUp="0" diagonalDown="0" outline="0">
        <left style="medium">
          <color rgb="FFD7D4CF"/>
        </left>
        <right style="medium">
          <color rgb="FFD7D4CF"/>
        </right>
        <top style="medium">
          <color rgb="FFD7D4CF"/>
        </top>
        <bottom style="medium">
          <color rgb="FFD7D4CF"/>
        </bottom>
      </border>
    </dxf>
    <dxf>
      <font>
        <b/>
        <i val="0"/>
        <strike val="0"/>
        <condense val="0"/>
        <extend val="0"/>
        <outline val="0"/>
        <shadow val="0"/>
        <u val="none"/>
        <vertAlign val="baseline"/>
        <sz val="11"/>
        <color auto="1"/>
        <name val="Aptos"/>
        <family val="2"/>
        <scheme val="none"/>
      </font>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medium">
          <color rgb="FF9D5BA1"/>
        </top>
        <bottom style="medium">
          <color rgb="FF9D5BA1"/>
        </bottom>
      </border>
    </dxf>
    <dxf>
      <font>
        <i val="0"/>
        <strike val="0"/>
        <outline val="0"/>
        <shadow val="0"/>
        <u val="none"/>
        <vertAlign val="baseline"/>
        <sz val="11"/>
        <color auto="1"/>
        <name val="Aptos"/>
        <family val="2"/>
        <scheme val="none"/>
      </font>
      <numFmt numFmtId="164" formatCode="0.0"/>
      <fill>
        <patternFill patternType="none">
          <fgColor indexed="64"/>
          <bgColor auto="1"/>
        </patternFill>
      </fill>
      <alignment horizontal="left" vertical="center" textRotation="0" wrapText="1" indent="0" justifyLastLine="0" shrinkToFit="0" readingOrder="0"/>
      <border diagonalUp="0" diagonalDown="0" outline="0">
        <left/>
        <right style="medium">
          <color rgb="FFD7D4CF"/>
        </right>
        <top style="medium">
          <color rgb="FFD7D4CF"/>
        </top>
        <bottom style="medium">
          <color rgb="FFD7D4CF"/>
        </bottom>
      </border>
    </dxf>
    <dxf>
      <font>
        <b val="0"/>
        <i val="0"/>
        <strike val="0"/>
        <condense val="0"/>
        <extend val="0"/>
        <outline val="0"/>
        <shadow val="0"/>
        <u val="none"/>
        <vertAlign val="baseline"/>
        <sz val="11"/>
        <color auto="1"/>
        <name val="Aptos"/>
        <family val="2"/>
        <scheme val="none"/>
      </font>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medium">
          <color rgb="FF9D5BA1"/>
        </top>
        <bottom style="medium">
          <color rgb="FF9D5BA1"/>
        </bottom>
      </border>
    </dxf>
    <dxf>
      <font>
        <b val="0"/>
        <i val="0"/>
        <strike val="0"/>
        <condense val="0"/>
        <extend val="0"/>
        <outline val="0"/>
        <shadow val="0"/>
        <u val="none"/>
        <vertAlign val="baseline"/>
        <sz val="11"/>
        <color auto="1"/>
        <name val="Aptos"/>
        <family val="2"/>
        <scheme val="none"/>
      </font>
      <numFmt numFmtId="164" formatCode="0.0"/>
      <fill>
        <patternFill patternType="none">
          <fgColor indexed="64"/>
          <bgColor auto="1"/>
        </patternFill>
      </fill>
      <alignment horizontal="center" vertical="center" textRotation="0" wrapText="1" indent="0" justifyLastLine="0" shrinkToFit="0" readingOrder="0"/>
      <border diagonalUp="0" diagonalDown="0" outline="0">
        <left/>
        <right/>
        <top style="medium">
          <color rgb="FFD7D4CF"/>
        </top>
        <bottom style="medium">
          <color rgb="FFD7D4CF"/>
        </bottom>
      </border>
    </dxf>
    <dxf>
      <font>
        <b val="0"/>
        <i val="0"/>
        <strike val="0"/>
        <condense val="0"/>
        <extend val="0"/>
        <outline val="0"/>
        <shadow val="0"/>
        <u val="none"/>
        <vertAlign val="baseline"/>
        <sz val="11"/>
        <color auto="1"/>
        <name val="Aptos"/>
        <family val="2"/>
        <scheme val="none"/>
      </font>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medium">
          <color rgb="FF9D5BA1"/>
        </top>
        <bottom style="medium">
          <color rgb="FF9D5BA1"/>
        </bottom>
      </border>
    </dxf>
    <dxf>
      <font>
        <strike val="0"/>
        <outline val="0"/>
        <shadow val="0"/>
        <u val="none"/>
        <vertAlign val="baseline"/>
        <sz val="11"/>
        <color auto="1"/>
        <name val="Aptos"/>
        <family val="2"/>
        <scheme val="none"/>
      </font>
      <numFmt numFmtId="164" formatCode="0.0"/>
      <fill>
        <patternFill patternType="none">
          <fgColor indexed="64"/>
          <bgColor auto="1"/>
        </patternFill>
      </fill>
      <alignment horizontal="center" vertical="center" textRotation="0" wrapText="1" indent="0" justifyLastLine="0" shrinkToFit="0" readingOrder="0"/>
      <border diagonalUp="0" diagonalDown="0" outline="0">
        <left/>
        <right style="medium">
          <color rgb="FFD7D4CF"/>
        </right>
        <top style="medium">
          <color rgb="FFD7D4CF"/>
        </top>
        <bottom style="medium">
          <color rgb="FFD7D4CF"/>
        </bottom>
      </border>
    </dxf>
    <dxf>
      <font>
        <b val="0"/>
        <i val="0"/>
        <strike val="0"/>
        <condense val="0"/>
        <extend val="0"/>
        <outline val="0"/>
        <shadow val="0"/>
        <u val="none"/>
        <vertAlign val="baseline"/>
        <sz val="11"/>
        <color auto="1"/>
        <name val="Aptos"/>
        <family val="2"/>
        <scheme val="none"/>
      </font>
      <numFmt numFmtId="164" formatCode="0.0"/>
      <alignment horizontal="right" vertical="center" textRotation="0" wrapText="0" indent="0" justifyLastLine="0" shrinkToFit="0" readingOrder="0"/>
      <border diagonalUp="0" diagonalDown="0" outline="0">
        <left style="thin">
          <color theme="0" tint="-0.249977111117893"/>
        </left>
        <right style="thin">
          <color theme="0" tint="-0.249977111117893"/>
        </right>
        <top style="medium">
          <color rgb="FF9D5BA1"/>
        </top>
        <bottom style="medium">
          <color rgb="FF9D5BA1"/>
        </bottom>
      </border>
    </dxf>
    <dxf>
      <font>
        <strike val="0"/>
        <outline val="0"/>
        <shadow val="0"/>
        <u val="none"/>
        <vertAlign val="baseline"/>
        <sz val="11"/>
        <color auto="1"/>
        <name val="Aptos"/>
        <family val="2"/>
        <scheme val="none"/>
      </font>
      <numFmt numFmtId="164" formatCode="0.0"/>
      <fill>
        <patternFill patternType="none">
          <fgColor indexed="64"/>
          <bgColor indexed="65"/>
        </patternFill>
      </fill>
      <alignment horizontal="right" vertical="center" textRotation="0" wrapText="1" indent="0" justifyLastLine="0" shrinkToFit="0" readingOrder="0"/>
      <border diagonalUp="0" diagonalDown="0" outline="0">
        <left/>
        <right/>
        <top style="medium">
          <color rgb="FFD7D4CF"/>
        </top>
        <bottom style="medium">
          <color rgb="FFD7D4CF"/>
        </bottom>
      </border>
    </dxf>
    <dxf>
      <font>
        <b val="0"/>
        <i val="0"/>
        <strike val="0"/>
        <condense val="0"/>
        <extend val="0"/>
        <outline val="0"/>
        <shadow val="0"/>
        <u val="none"/>
        <vertAlign val="baseline"/>
        <sz val="11"/>
        <color auto="1"/>
        <name val="Aptos"/>
        <family val="2"/>
        <scheme val="none"/>
      </font>
      <numFmt numFmtId="164" formatCode="0.0"/>
      <alignment horizontal="right" vertical="center" textRotation="0" wrapText="0" indent="0" justifyLastLine="0" shrinkToFit="0" readingOrder="0"/>
      <border diagonalUp="0" diagonalDown="0" outline="0">
        <left style="thin">
          <color theme="0" tint="-0.249977111117893"/>
        </left>
        <right style="thin">
          <color theme="0" tint="-0.249977111117893"/>
        </right>
        <top style="medium">
          <color rgb="FF9D5BA1"/>
        </top>
        <bottom style="medium">
          <color rgb="FF9D5BA1"/>
        </bottom>
      </border>
    </dxf>
    <dxf>
      <font>
        <strike val="0"/>
        <outline val="0"/>
        <shadow val="0"/>
        <u val="none"/>
        <vertAlign val="baseline"/>
        <sz val="11"/>
        <color auto="1"/>
        <name val="Aptos"/>
        <family val="2"/>
        <scheme val="none"/>
      </font>
      <numFmt numFmtId="164" formatCode="0.0"/>
      <fill>
        <patternFill patternType="none">
          <fgColor indexed="64"/>
          <bgColor indexed="65"/>
        </patternFill>
      </fill>
      <alignment horizontal="right" vertical="center" textRotation="0" wrapText="1" indent="0" justifyLastLine="0" shrinkToFit="0" readingOrder="0"/>
      <border diagonalUp="0" diagonalDown="0">
        <left/>
        <right style="medium">
          <color rgb="FFD7D4CF"/>
        </right>
        <top style="medium">
          <color rgb="FFD7D4CF"/>
        </top>
        <bottom style="medium">
          <color rgb="FFD7D4CF"/>
        </bottom>
        <vertical/>
        <horizontal/>
      </border>
    </dxf>
    <dxf>
      <font>
        <b val="0"/>
        <i val="0"/>
        <strike val="0"/>
        <condense val="0"/>
        <extend val="0"/>
        <outline val="0"/>
        <shadow val="0"/>
        <u val="none"/>
        <vertAlign val="baseline"/>
        <sz val="11"/>
        <color auto="1"/>
        <name val="Aptos"/>
        <family val="2"/>
        <scheme val="none"/>
      </font>
      <numFmt numFmtId="164" formatCode="0.0"/>
      <alignment horizontal="right" vertical="center" textRotation="0" wrapText="0" indent="0" justifyLastLine="0" shrinkToFit="0" readingOrder="0"/>
      <border diagonalUp="0" diagonalDown="0" outline="0">
        <left style="thin">
          <color theme="0" tint="-0.249977111117893"/>
        </left>
        <right style="thin">
          <color theme="0" tint="-0.249977111117893"/>
        </right>
        <top style="medium">
          <color rgb="FF9D5BA1"/>
        </top>
        <bottom style="medium">
          <color rgb="FF9D5BA1"/>
        </bottom>
      </border>
    </dxf>
    <dxf>
      <font>
        <strike val="0"/>
        <outline val="0"/>
        <shadow val="0"/>
        <u val="none"/>
        <vertAlign val="baseline"/>
        <sz val="11"/>
        <color auto="1"/>
        <name val="Aptos"/>
        <family val="2"/>
        <scheme val="none"/>
      </font>
      <numFmt numFmtId="164" formatCode="0.0"/>
      <fill>
        <patternFill patternType="none">
          <fgColor indexed="64"/>
          <bgColor indexed="65"/>
        </patternFill>
      </fill>
      <alignment horizontal="right" vertical="center" textRotation="0" wrapText="1" indent="0" justifyLastLine="0" shrinkToFit="0" readingOrder="0"/>
      <border diagonalUp="0" diagonalDown="0">
        <left/>
        <right style="medium">
          <color rgb="FFD7D4CF"/>
        </right>
        <top style="medium">
          <color rgb="FFD7D4CF"/>
        </top>
        <bottom style="medium">
          <color rgb="FFD7D4CF"/>
        </bottom>
        <vertical/>
        <horizontal/>
      </border>
    </dxf>
    <dxf>
      <font>
        <b val="0"/>
        <i val="0"/>
        <strike val="0"/>
        <condense val="0"/>
        <extend val="0"/>
        <outline val="0"/>
        <shadow val="0"/>
        <u val="none"/>
        <vertAlign val="baseline"/>
        <sz val="11"/>
        <color auto="1"/>
        <name val="Aptos"/>
        <family val="2"/>
        <scheme val="none"/>
      </font>
      <numFmt numFmtId="164" formatCode="0.0"/>
      <alignment horizontal="right" vertical="center" textRotation="0" wrapText="0" indent="0" justifyLastLine="0" shrinkToFit="0" readingOrder="0"/>
      <border diagonalUp="0" diagonalDown="0" outline="0">
        <left style="thin">
          <color theme="0" tint="-0.249977111117893"/>
        </left>
        <right style="thin">
          <color theme="0" tint="-0.249977111117893"/>
        </right>
        <top style="medium">
          <color rgb="FF9D5BA1"/>
        </top>
        <bottom style="medium">
          <color rgb="FF9D5BA1"/>
        </bottom>
      </border>
    </dxf>
    <dxf>
      <font>
        <strike val="0"/>
        <outline val="0"/>
        <shadow val="0"/>
        <u val="none"/>
        <vertAlign val="baseline"/>
        <sz val="11"/>
        <color auto="1"/>
        <name val="Aptos"/>
        <family val="2"/>
        <scheme val="none"/>
      </font>
      <numFmt numFmtId="164" formatCode="0.0"/>
      <fill>
        <patternFill patternType="none">
          <fgColor indexed="64"/>
          <bgColor indexed="65"/>
        </patternFill>
      </fill>
      <alignment horizontal="right" vertical="center" textRotation="0" wrapText="1" indent="0" justifyLastLine="0" shrinkToFit="0" readingOrder="0"/>
      <border diagonalUp="0" diagonalDown="0">
        <left/>
        <right style="medium">
          <color rgb="FFD7D4CF"/>
        </right>
        <top style="medium">
          <color rgb="FFD7D4CF"/>
        </top>
        <bottom style="medium">
          <color rgb="FFD7D4CF"/>
        </bottom>
        <vertical/>
        <horizontal/>
      </border>
    </dxf>
    <dxf>
      <font>
        <b val="0"/>
        <i val="0"/>
        <strike val="0"/>
        <condense val="0"/>
        <extend val="0"/>
        <outline val="0"/>
        <shadow val="0"/>
        <u val="none"/>
        <vertAlign val="baseline"/>
        <sz val="11"/>
        <color auto="1"/>
        <name val="Aptos"/>
        <family val="2"/>
        <scheme val="none"/>
      </font>
      <numFmt numFmtId="164" formatCode="0.0"/>
      <alignment horizontal="right" vertical="center" textRotation="0" wrapText="0" indent="0" justifyLastLine="0" shrinkToFit="0" readingOrder="0"/>
      <border diagonalUp="0" diagonalDown="0" outline="0">
        <left style="thin">
          <color theme="0" tint="-0.249977111117893"/>
        </left>
        <right style="thin">
          <color theme="0" tint="-0.249977111117893"/>
        </right>
        <top style="medium">
          <color rgb="FF9D5BA1"/>
        </top>
        <bottom style="medium">
          <color rgb="FF9D5BA1"/>
        </bottom>
      </border>
    </dxf>
    <dxf>
      <font>
        <strike val="0"/>
        <outline val="0"/>
        <shadow val="0"/>
        <u val="none"/>
        <vertAlign val="baseline"/>
        <sz val="11"/>
        <color auto="1"/>
        <name val="Aptos"/>
        <family val="2"/>
        <scheme val="none"/>
      </font>
      <numFmt numFmtId="164" formatCode="0.0"/>
      <fill>
        <patternFill patternType="none">
          <fgColor indexed="64"/>
          <bgColor indexed="65"/>
        </patternFill>
      </fill>
      <alignment horizontal="right" vertical="center" textRotation="0" wrapText="1" indent="0" justifyLastLine="0" shrinkToFit="0" readingOrder="0"/>
      <border diagonalUp="0" diagonalDown="0">
        <left/>
        <right style="medium">
          <color rgb="FFD7D4CF"/>
        </right>
        <top style="medium">
          <color rgb="FFD7D4CF"/>
        </top>
        <bottom style="medium">
          <color rgb="FFD7D4CF"/>
        </bottom>
        <vertical/>
        <horizontal/>
      </border>
    </dxf>
    <dxf>
      <font>
        <b val="0"/>
        <i val="0"/>
        <strike val="0"/>
        <condense val="0"/>
        <extend val="0"/>
        <outline val="0"/>
        <shadow val="0"/>
        <u val="none"/>
        <vertAlign val="baseline"/>
        <sz val="11"/>
        <color auto="1"/>
        <name val="Aptos"/>
        <family val="2"/>
        <scheme val="none"/>
      </font>
      <numFmt numFmtId="164" formatCode="0.0"/>
      <alignment horizontal="right" vertical="center" textRotation="0" wrapText="0" indent="0" justifyLastLine="0" shrinkToFit="0" readingOrder="0"/>
      <border diagonalUp="0" diagonalDown="0" outline="0">
        <left style="thin">
          <color theme="0" tint="-0.249977111117893"/>
        </left>
        <right style="thin">
          <color theme="0" tint="-0.249977111117893"/>
        </right>
        <top style="medium">
          <color rgb="FF9D5BA1"/>
        </top>
        <bottom style="medium">
          <color rgb="FF9D5BA1"/>
        </bottom>
      </border>
    </dxf>
    <dxf>
      <font>
        <strike val="0"/>
        <outline val="0"/>
        <shadow val="0"/>
        <u val="none"/>
        <vertAlign val="baseline"/>
        <sz val="11"/>
        <color auto="1"/>
        <name val="Aptos"/>
        <family val="2"/>
        <scheme val="none"/>
      </font>
      <numFmt numFmtId="164" formatCode="0.0"/>
      <fill>
        <patternFill patternType="none">
          <fgColor indexed="64"/>
          <bgColor indexed="65"/>
        </patternFill>
      </fill>
      <alignment horizontal="right" vertical="center" textRotation="0" wrapText="1" indent="0" justifyLastLine="0" shrinkToFit="0" readingOrder="0"/>
      <border diagonalUp="0" diagonalDown="0">
        <left/>
        <right style="medium">
          <color rgb="FFD7D4CF"/>
        </right>
        <top style="medium">
          <color rgb="FFD7D4CF"/>
        </top>
        <bottom style="medium">
          <color rgb="FFD7D4CF"/>
        </bottom>
        <vertical/>
        <horizontal/>
      </border>
    </dxf>
    <dxf>
      <font>
        <b val="0"/>
        <i val="0"/>
        <strike val="0"/>
        <condense val="0"/>
        <extend val="0"/>
        <outline val="0"/>
        <shadow val="0"/>
        <u val="none"/>
        <vertAlign val="baseline"/>
        <sz val="11"/>
        <color auto="1"/>
        <name val="Aptos"/>
        <family val="2"/>
        <scheme val="none"/>
      </font>
      <numFmt numFmtId="164" formatCode="0.0"/>
      <alignment horizontal="right" vertical="center" textRotation="0" wrapText="0" indent="0" justifyLastLine="0" shrinkToFit="0" readingOrder="0"/>
      <border diagonalUp="0" diagonalDown="0" outline="0">
        <left style="thin">
          <color theme="0" tint="-0.249977111117893"/>
        </left>
        <right style="thin">
          <color theme="0" tint="-0.249977111117893"/>
        </right>
        <top style="medium">
          <color rgb="FF9D5BA1"/>
        </top>
        <bottom style="medium">
          <color rgb="FF9D5BA1"/>
        </bottom>
      </border>
    </dxf>
    <dxf>
      <font>
        <strike val="0"/>
        <outline val="0"/>
        <shadow val="0"/>
        <u val="none"/>
        <vertAlign val="baseline"/>
        <sz val="11"/>
        <color auto="1"/>
        <name val="Aptos"/>
        <family val="2"/>
        <scheme val="none"/>
      </font>
      <numFmt numFmtId="164" formatCode="0.0"/>
      <fill>
        <patternFill patternType="none">
          <fgColor indexed="64"/>
          <bgColor indexed="65"/>
        </patternFill>
      </fill>
      <alignment horizontal="right" vertical="center" textRotation="0" wrapText="1" indent="0" justifyLastLine="0" shrinkToFit="0" readingOrder="0"/>
      <border diagonalUp="0" diagonalDown="0">
        <left/>
        <right style="medium">
          <color rgb="FFD7D4CF"/>
        </right>
        <top style="medium">
          <color rgb="FFD7D4CF"/>
        </top>
        <bottom style="medium">
          <color rgb="FFD7D4CF"/>
        </bottom>
        <vertical/>
        <horizontal/>
      </border>
    </dxf>
    <dxf>
      <font>
        <b val="0"/>
        <i val="0"/>
        <strike val="0"/>
        <condense val="0"/>
        <extend val="0"/>
        <outline val="0"/>
        <shadow val="0"/>
        <u/>
        <vertAlign val="baseline"/>
        <sz val="11"/>
        <color theme="10"/>
        <name val="Aptos"/>
        <family val="2"/>
        <scheme val="none"/>
      </font>
      <alignment horizontal="left" vertical="center" textRotation="0" wrapText="0" indent="0" justifyLastLine="0" shrinkToFit="0" readingOrder="0"/>
      <border diagonalUp="0" diagonalDown="0" outline="0">
        <left style="thin">
          <color theme="0" tint="-0.249977111117893"/>
        </left>
        <right style="thin">
          <color theme="0" tint="-0.249977111117893"/>
        </right>
        <top style="medium">
          <color rgb="FF9D5BA1"/>
        </top>
        <bottom style="medium">
          <color rgb="FF9D5BA1"/>
        </bottom>
      </border>
    </dxf>
    <dxf>
      <font>
        <strike val="0"/>
        <outline val="0"/>
        <shadow val="0"/>
        <vertAlign val="baseline"/>
        <sz val="11"/>
        <name val="Aptos"/>
        <family val="2"/>
        <scheme val="none"/>
      </font>
      <numFmt numFmtId="0" formatCode="General"/>
      <fill>
        <patternFill patternType="none">
          <fgColor indexed="64"/>
          <bgColor auto="1"/>
        </patternFill>
      </fill>
      <alignment horizontal="left" vertical="center" textRotation="0" wrapText="1" indent="0" justifyLastLine="0" shrinkToFit="0" readingOrder="0"/>
      <border diagonalUp="0" diagonalDown="0" outline="0">
        <left style="medium">
          <color theme="2" tint="-9.9917600024414813E-2"/>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1"/>
        <color theme="1"/>
        <name val="Aptos"/>
        <family val="2"/>
        <scheme val="none"/>
      </font>
      <alignment horizontal="left" vertical="center" textRotation="0" wrapText="1" indent="0" justifyLastLine="0" shrinkToFit="0" readingOrder="0"/>
      <border diagonalUp="0" diagonalDown="0" outline="0">
        <left style="thin">
          <color theme="0" tint="-0.249977111117893"/>
        </left>
        <right style="thin">
          <color theme="0" tint="-0.249977111117893"/>
        </right>
        <top style="medium">
          <color rgb="FF9D5BA1"/>
        </top>
        <bottom style="medium">
          <color rgb="FF9D5BA1"/>
        </bottom>
      </border>
    </dxf>
    <dxf>
      <font>
        <strike val="0"/>
        <outline val="0"/>
        <shadow val="0"/>
        <vertAlign val="baseline"/>
        <sz val="11"/>
        <name val="Aptos"/>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style="medium">
          <color theme="2" tint="-9.9917600024414813E-2"/>
        </left>
        <right style="thin">
          <color theme="0" tint="-0.249977111117893"/>
        </right>
        <top style="medium">
          <color theme="2" tint="-9.9917600024414813E-2"/>
        </top>
        <bottom style="medium">
          <color theme="2" tint="-9.9917600024414813E-2"/>
        </bottom>
      </border>
    </dxf>
    <dxf>
      <font>
        <b/>
        <i val="0"/>
        <strike val="0"/>
        <condense val="0"/>
        <extend val="0"/>
        <outline val="0"/>
        <shadow val="0"/>
        <u val="none"/>
        <vertAlign val="baseline"/>
        <sz val="11"/>
        <color theme="1"/>
        <name val="Aptos"/>
        <family val="2"/>
        <scheme val="none"/>
      </font>
      <alignment horizontal="left" vertical="center" textRotation="0" wrapText="1" indent="0" justifyLastLine="0" shrinkToFit="0" readingOrder="0"/>
      <border diagonalUp="0" diagonalDown="0" outline="0">
        <left style="medium">
          <color rgb="FF9D5BA1"/>
        </left>
        <right style="thin">
          <color theme="0" tint="-0.249977111117893"/>
        </right>
        <top style="medium">
          <color rgb="FF9D5BA1"/>
        </top>
        <bottom style="medium">
          <color rgb="FF9D5BA1"/>
        </bottom>
      </border>
    </dxf>
    <dxf>
      <font>
        <b/>
        <strike val="0"/>
        <outline val="0"/>
        <shadow val="0"/>
        <u val="none"/>
        <vertAlign val="baseline"/>
        <sz val="11"/>
        <color theme="1"/>
        <name val="Aptos"/>
        <family val="2"/>
        <scheme val="none"/>
      </font>
      <numFmt numFmtId="0" formatCode="General"/>
      <fill>
        <patternFill patternType="none">
          <fgColor indexed="64"/>
          <bgColor auto="1"/>
        </patternFill>
      </fill>
      <alignment horizontal="left" vertical="center" textRotation="0" wrapText="1" indent="0" justifyLastLine="0" shrinkToFit="0" readingOrder="0"/>
      <border diagonalUp="0" diagonalDown="0" outline="0">
        <left style="medium">
          <color theme="2" tint="-9.9917600024414813E-2"/>
        </left>
        <right style="medium">
          <color theme="2" tint="-9.9917600024414813E-2"/>
        </right>
        <top style="medium">
          <color theme="2" tint="-9.9917600024414813E-2"/>
        </top>
        <bottom style="medium">
          <color theme="2" tint="-9.9917600024414813E-2"/>
        </bottom>
      </border>
    </dxf>
    <dxf>
      <border>
        <top style="medium">
          <color rgb="FF9D5BA1"/>
        </top>
      </border>
    </dxf>
    <dxf>
      <font>
        <strike val="0"/>
        <outline val="0"/>
        <shadow val="0"/>
        <vertAlign val="baseline"/>
        <sz val="11"/>
        <name val="Aptos"/>
        <family val="2"/>
        <scheme val="none"/>
      </font>
      <fill>
        <patternFill patternType="none">
          <fgColor indexed="64"/>
          <bgColor auto="1"/>
        </patternFill>
      </fill>
      <border diagonalUp="0" diagonalDown="0" outline="0">
        <left style="thin">
          <color theme="0" tint="-0.249977111117893"/>
        </left>
        <right style="thin">
          <color theme="0" tint="-0.249977111117893"/>
        </right>
        <top/>
        <bottom/>
      </border>
    </dxf>
    <dxf>
      <font>
        <strike val="0"/>
        <outline val="0"/>
        <shadow val="0"/>
        <vertAlign val="baseline"/>
        <sz val="11"/>
        <name val="Aptos"/>
        <family val="2"/>
        <scheme val="none"/>
      </font>
      <fill>
        <patternFill patternType="none">
          <fgColor rgb="FF000000"/>
          <bgColor auto="1"/>
        </patternFill>
      </fill>
      <alignment horizontal="general" vertical="center" textRotation="0" wrapText="1" indent="0" justifyLastLine="0" shrinkToFit="0" readingOrder="0"/>
    </dxf>
    <dxf>
      <border outline="0">
        <bottom style="medium">
          <color rgb="FFD7D4CF"/>
        </bottom>
      </border>
    </dxf>
    <dxf>
      <font>
        <b/>
        <i val="0"/>
        <strike val="0"/>
        <condense val="0"/>
        <extend val="0"/>
        <outline val="0"/>
        <shadow val="0"/>
        <u val="none"/>
        <vertAlign val="baseline"/>
        <sz val="14"/>
        <color rgb="FFFFFFFF"/>
        <name val="Aptos"/>
        <family val="2"/>
        <scheme val="none"/>
      </font>
      <fill>
        <patternFill patternType="solid">
          <fgColor rgb="FF000000"/>
          <bgColor rgb="FF9D5BA2"/>
        </patternFill>
      </fill>
      <alignment horizontal="center" vertical="center" textRotation="0" wrapText="1" indent="0" justifyLastLine="0" shrinkToFit="0" readingOrder="0"/>
      <border diagonalUp="0" diagonalDown="0" outline="0">
        <left style="medium">
          <color theme="2" tint="-9.9917600024414813E-2"/>
        </left>
        <right style="medium">
          <color theme="2" tint="-9.9917600024414813E-2"/>
        </right>
        <top/>
        <bottom/>
      </border>
    </dxf>
    <dxf>
      <font>
        <name val="Aptos"/>
        <family val="2"/>
        <scheme val="none"/>
      </font>
      <fill>
        <patternFill patternType="solid">
          <fgColor indexed="64"/>
          <bgColor theme="8" tint="0.79998168889431442"/>
        </patternFill>
      </fill>
      <alignment horizontal="general" vertical="center" textRotation="0" wrapText="1" indent="0" justifyLastLine="0" shrinkToFit="0" readingOrder="0"/>
      <border diagonalUp="0" diagonalDown="0" outline="0">
        <left style="medium">
          <color rgb="FFD7D4CF"/>
        </left>
        <right style="medium">
          <color rgb="FFD7D4CF"/>
        </right>
        <top style="medium">
          <color rgb="FFD7D4CF"/>
        </top>
        <bottom style="medium">
          <color rgb="FFD7D4CF"/>
        </bottom>
      </border>
    </dxf>
    <dxf>
      <font>
        <name val="Aptos"/>
        <family val="2"/>
        <scheme val="none"/>
      </font>
      <fill>
        <patternFill patternType="none">
          <fgColor indexed="64"/>
          <bgColor auto="1"/>
        </patternFill>
      </fill>
      <alignment horizontal="right" vertical="bottom" textRotation="0" wrapText="0" indent="0" justifyLastLine="0" shrinkToFit="0" readingOrder="0"/>
      <border diagonalUp="0" diagonalDown="0" outline="0">
        <left style="medium">
          <color rgb="FFD7D4CF"/>
        </left>
        <right style="medium">
          <color rgb="FFD7D4CF"/>
        </right>
        <top style="medium">
          <color rgb="FFD7D4CF"/>
        </top>
        <bottom style="medium">
          <color rgb="FFD7D4CF"/>
        </bottom>
      </border>
    </dxf>
    <dxf>
      <font>
        <name val="Aptos"/>
        <family val="2"/>
        <scheme val="none"/>
      </font>
      <fill>
        <patternFill patternType="none">
          <fgColor indexed="64"/>
          <bgColor auto="1"/>
        </patternFill>
      </fill>
      <alignment horizontal="right" vertical="bottom" textRotation="0" wrapText="0" indent="0" justifyLastLine="0" shrinkToFit="0" readingOrder="0"/>
      <border diagonalUp="0" diagonalDown="0" outline="0">
        <left style="medium">
          <color rgb="FFD7D4CF"/>
        </left>
        <right style="medium">
          <color rgb="FFD7D4CF"/>
        </right>
        <top style="medium">
          <color rgb="FFD7D4CF"/>
        </top>
        <bottom style="medium">
          <color rgb="FFD7D4CF"/>
        </bottom>
      </border>
    </dxf>
    <dxf>
      <font>
        <name val="Aptos"/>
        <family val="2"/>
        <scheme val="none"/>
      </font>
      <fill>
        <patternFill patternType="none">
          <fgColor indexed="64"/>
          <bgColor auto="1"/>
        </patternFill>
      </fill>
      <alignment horizontal="right" vertical="bottom" textRotation="0" wrapText="0" indent="0" justifyLastLine="0" shrinkToFit="0" readingOrder="0"/>
      <border diagonalUp="0" diagonalDown="0" outline="0">
        <left style="medium">
          <color rgb="FFD7D4CF"/>
        </left>
        <right style="medium">
          <color rgb="FFD7D4CF"/>
        </right>
        <top style="medium">
          <color rgb="FFD7D4CF"/>
        </top>
        <bottom style="medium">
          <color rgb="FFD7D4CF"/>
        </bottom>
      </border>
    </dxf>
    <dxf>
      <font>
        <name val="Aptos"/>
        <family val="2"/>
        <scheme val="none"/>
      </font>
      <fill>
        <patternFill patternType="none">
          <fgColor indexed="64"/>
          <bgColor auto="1"/>
        </patternFill>
      </fill>
      <alignment horizontal="right" vertical="bottom" textRotation="0" wrapText="0" indent="0" justifyLastLine="0" shrinkToFit="0" readingOrder="0"/>
      <border diagonalUp="0" diagonalDown="0" outline="0">
        <left style="medium">
          <color rgb="FFD7D4CF"/>
        </left>
        <right style="medium">
          <color rgb="FFD7D4CF"/>
        </right>
        <top style="medium">
          <color rgb="FFD7D4CF"/>
        </top>
        <bottom style="medium">
          <color rgb="FFD7D4CF"/>
        </bottom>
      </border>
    </dxf>
    <dxf>
      <font>
        <name val="Aptos"/>
        <family val="2"/>
        <scheme val="none"/>
      </font>
      <fill>
        <patternFill patternType="none">
          <fgColor indexed="64"/>
          <bgColor auto="1"/>
        </patternFill>
      </fill>
      <alignment horizontal="right" vertical="bottom" textRotation="0" wrapText="0" indent="0" justifyLastLine="0" shrinkToFit="0" readingOrder="0"/>
      <border diagonalUp="0" diagonalDown="0" outline="0">
        <left style="medium">
          <color rgb="FFD7D4CF"/>
        </left>
        <right style="medium">
          <color rgb="FFD7D4CF"/>
        </right>
        <top style="medium">
          <color rgb="FFD7D4CF"/>
        </top>
        <bottom style="medium">
          <color rgb="FFD7D4CF"/>
        </bottom>
      </border>
    </dxf>
    <dxf>
      <numFmt numFmtId="0" formatCode="General"/>
      <fill>
        <patternFill patternType="none">
          <fgColor indexed="64"/>
          <bgColor auto="1"/>
        </patternFill>
      </fill>
      <alignment horizontal="left" vertical="top"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numFmt numFmtId="0" formatCode="General"/>
      <fill>
        <patternFill patternType="none">
          <fgColor indexed="64"/>
          <bgColor auto="1"/>
        </patternFill>
      </fill>
      <alignment horizontal="general" vertical="center" textRotation="0" wrapText="1" indent="0" justifyLastLine="0" shrinkToFit="0" readingOrder="0"/>
      <border diagonalUp="0" diagonalDown="0" outline="0">
        <left style="medium">
          <color rgb="FFD7D4CF"/>
        </left>
        <right style="medium">
          <color rgb="FFD7D4CF"/>
        </right>
        <top style="medium">
          <color rgb="FFD7D4CF"/>
        </top>
        <bottom style="medium">
          <color rgb="FFD7D4CF"/>
        </bottom>
      </border>
    </dxf>
    <dxf>
      <font>
        <b/>
        <color rgb="FF333333"/>
      </font>
      <numFmt numFmtId="0" formatCode="General"/>
      <fill>
        <patternFill patternType="none">
          <fgColor indexed="64"/>
          <bgColor auto="1"/>
        </patternFill>
      </fill>
      <alignment horizontal="general" vertical="center" textRotation="0" wrapText="1" indent="0" justifyLastLine="0" shrinkToFit="0" readingOrder="0"/>
      <border diagonalUp="0" diagonalDown="0" outline="0">
        <left style="medium">
          <color rgb="FFD7D4CF"/>
        </left>
        <right style="medium">
          <color rgb="FFD7D4CF"/>
        </right>
        <top style="medium">
          <color rgb="FFD7D4CF"/>
        </top>
        <bottom style="medium">
          <color rgb="FFD7D4CF"/>
        </bottom>
      </border>
    </dxf>
    <dxf>
      <fill>
        <patternFill patternType="none">
          <fgColor indexed="64"/>
          <bgColor auto="1"/>
        </patternFill>
      </fill>
      <alignment horizontal="general" vertical="center" textRotation="0" wrapText="1" indent="0" justifyLastLine="0" shrinkToFit="0" readingOrder="0"/>
    </dxf>
    <dxf>
      <border outline="0">
        <bottom style="medium">
          <color rgb="FFD7D4CF"/>
        </bottom>
      </border>
    </dxf>
    <dxf>
      <font>
        <b/>
        <i val="0"/>
        <strike val="0"/>
        <condense val="0"/>
        <extend val="0"/>
        <outline val="0"/>
        <shadow val="0"/>
        <u val="none"/>
        <vertAlign val="baseline"/>
        <sz val="11"/>
        <color rgb="FFFFFFFF"/>
        <name val="Aptos Narrow"/>
        <family val="2"/>
        <scheme val="minor"/>
      </font>
      <fill>
        <patternFill patternType="solid">
          <fgColor indexed="64"/>
          <bgColor rgb="FF9D5BA2"/>
        </patternFill>
      </fill>
      <alignment horizontal="center" vertical="center" textRotation="0" wrapText="1" indent="0" justifyLastLine="0" shrinkToFit="0" readingOrder="0"/>
      <border diagonalUp="0" diagonalDown="0" outline="0">
        <left style="medium">
          <color rgb="FFD7D4CF"/>
        </left>
        <right style="medium">
          <color rgb="FFD7D4CF"/>
        </right>
        <top/>
        <bottom/>
      </border>
    </dxf>
    <dxf>
      <font>
        <strike val="0"/>
        <outline val="0"/>
        <shadow val="0"/>
        <vertAlign val="baseline"/>
        <sz val="11"/>
        <family val="2"/>
      </font>
      <fill>
        <patternFill patternType="none">
          <fgColor rgb="FF000000"/>
          <bgColor auto="1"/>
        </patternFill>
      </fill>
      <alignment horizontal="general" vertical="center" textRotation="0" wrapText="1" indent="0" justifyLastLine="0" shrinkToFit="0" readingOrder="0"/>
      <border diagonalUp="0" diagonalDown="0">
        <left style="medium">
          <color rgb="FFD7D4CF"/>
        </left>
        <right style="medium">
          <color rgb="FFD7D4CF"/>
        </right>
        <top style="medium">
          <color rgb="FFD7D4CF"/>
        </top>
        <bottom style="medium">
          <color rgb="FFD7D4CF"/>
        </bottom>
      </border>
    </dxf>
    <dxf>
      <font>
        <strike val="0"/>
        <outline val="0"/>
        <shadow val="0"/>
        <vertAlign val="baseline"/>
        <sz val="11"/>
      </font>
      <fill>
        <patternFill patternType="none">
          <fgColor indexed="64"/>
          <bgColor auto="1"/>
        </patternFill>
      </fill>
      <alignment horizontal="general" vertical="center" textRotation="0" wrapText="1" indent="0" justifyLastLine="0" shrinkToFit="0" readingOrder="0"/>
      <border diagonalUp="0" diagonalDown="0" outline="0">
        <left style="medium">
          <color rgb="FFD7D4CF"/>
        </left>
        <right style="medium">
          <color rgb="FFD7D4CF"/>
        </right>
        <top style="medium">
          <color rgb="FFD7D4CF"/>
        </top>
        <bottom style="medium">
          <color rgb="FFD7D4CF"/>
        </bottom>
      </border>
    </dxf>
    <dxf>
      <font>
        <strike val="0"/>
        <outline val="0"/>
        <shadow val="0"/>
        <vertAlign val="baseline"/>
        <sz val="11"/>
      </font>
      <fill>
        <patternFill patternType="none">
          <fgColor indexed="64"/>
          <bgColor auto="1"/>
        </patternFill>
      </fill>
      <alignment horizontal="general" vertical="center" textRotation="0" wrapText="1" indent="0" justifyLastLine="0" shrinkToFit="0" readingOrder="0"/>
      <border diagonalUp="0" diagonalDown="0" outline="0">
        <left style="medium">
          <color rgb="FFD7D4CF"/>
        </left>
        <right style="medium">
          <color rgb="FFD7D4CF"/>
        </right>
        <top style="medium">
          <color rgb="FFD7D4CF"/>
        </top>
        <bottom style="medium">
          <color rgb="FFD7D4CF"/>
        </bottom>
      </border>
    </dxf>
    <dxf>
      <font>
        <strike val="0"/>
        <outline val="0"/>
        <shadow val="0"/>
        <vertAlign val="baseline"/>
        <sz val="11"/>
      </font>
      <fill>
        <patternFill patternType="none">
          <fgColor indexed="64"/>
          <bgColor auto="1"/>
        </patternFill>
      </fill>
      <alignment horizontal="general" vertical="center" textRotation="0" wrapText="1" indent="0" justifyLastLine="0" shrinkToFit="0" readingOrder="0"/>
      <border diagonalUp="0" diagonalDown="0" outline="0">
        <left style="medium">
          <color rgb="FFD7D4CF"/>
        </left>
        <right style="medium">
          <color rgb="FFD7D4CF"/>
        </right>
        <top style="medium">
          <color rgb="FFD7D4CF"/>
        </top>
        <bottom style="medium">
          <color rgb="FFD7D4CF"/>
        </bottom>
      </border>
    </dxf>
    <dxf>
      <font>
        <strike val="0"/>
        <outline val="0"/>
        <shadow val="0"/>
        <vertAlign val="baseline"/>
        <sz val="11"/>
      </font>
      <fill>
        <patternFill patternType="none">
          <fgColor indexed="64"/>
          <bgColor auto="1"/>
        </patternFill>
      </fill>
      <alignment horizontal="general" vertical="center" textRotation="0" wrapText="1" indent="0" justifyLastLine="0" shrinkToFit="0" readingOrder="0"/>
      <border diagonalUp="0" diagonalDown="0" outline="0">
        <left style="medium">
          <color rgb="FFD7D4CF"/>
        </left>
        <right style="medium">
          <color rgb="FFD7D4CF"/>
        </right>
        <top style="medium">
          <color rgb="FFD7D4CF"/>
        </top>
        <bottom style="medium">
          <color rgb="FFD7D4CF"/>
        </bottom>
      </border>
    </dxf>
    <dxf>
      <font>
        <strike val="0"/>
        <outline val="0"/>
        <shadow val="0"/>
        <vertAlign val="baseline"/>
        <sz val="11"/>
      </font>
      <fill>
        <patternFill patternType="none">
          <fgColor indexed="64"/>
          <bgColor auto="1"/>
        </patternFill>
      </fill>
      <alignment horizontal="general" vertical="center" textRotation="0" wrapText="1" indent="0" justifyLastLine="0" shrinkToFit="0" readingOrder="0"/>
      <border diagonalUp="0" diagonalDown="0" outline="0">
        <left style="medium">
          <color rgb="FFD7D4CF"/>
        </left>
        <right style="medium">
          <color rgb="FFD7D4CF"/>
        </right>
        <top style="medium">
          <color rgb="FFD7D4CF"/>
        </top>
        <bottom style="medium">
          <color rgb="FFD7D4CF"/>
        </bottom>
      </border>
    </dxf>
    <dxf>
      <font>
        <strike val="0"/>
        <outline val="0"/>
        <shadow val="0"/>
        <vertAlign val="baseline"/>
        <sz val="11"/>
      </font>
      <fill>
        <patternFill patternType="none">
          <fgColor indexed="64"/>
          <bgColor auto="1"/>
        </patternFill>
      </fill>
      <alignment horizontal="general" vertical="center" textRotation="0" wrapText="1" indent="0" justifyLastLine="0" shrinkToFit="0" readingOrder="0"/>
      <border diagonalUp="0" diagonalDown="0" outline="0">
        <left style="medium">
          <color rgb="FFD7D4CF"/>
        </left>
        <right style="medium">
          <color rgb="FFD7D4CF"/>
        </right>
        <top style="medium">
          <color rgb="FFD7D4CF"/>
        </top>
        <bottom style="medium">
          <color rgb="FFD7D4CF"/>
        </bottom>
      </border>
    </dxf>
    <dxf>
      <font>
        <strike val="0"/>
        <outline val="0"/>
        <shadow val="0"/>
        <vertAlign val="baseline"/>
        <sz val="11"/>
      </font>
      <fill>
        <patternFill patternType="none">
          <fgColor indexed="64"/>
          <bgColor auto="1"/>
        </patternFill>
      </fill>
      <alignment horizontal="general" vertical="center" textRotation="0" wrapText="1" indent="0" justifyLastLine="0" shrinkToFit="0" readingOrder="0"/>
      <border diagonalUp="0" diagonalDown="0" outline="0">
        <left style="medium">
          <color rgb="FFD7D4CF"/>
        </left>
        <right style="medium">
          <color rgb="FFD7D4CF"/>
        </right>
        <top style="medium">
          <color rgb="FFD7D4CF"/>
        </top>
        <bottom style="medium">
          <color rgb="FFD7D4CF"/>
        </bottom>
      </border>
    </dxf>
    <dxf>
      <font>
        <strike val="0"/>
        <outline val="0"/>
        <shadow val="0"/>
        <vertAlign val="baseline"/>
        <sz val="11"/>
      </font>
      <numFmt numFmtId="0" formatCode="General"/>
      <fill>
        <patternFill patternType="none">
          <fgColor indexed="64"/>
          <bgColor auto="1"/>
        </patternFill>
      </fill>
      <alignment horizontal="general" vertical="center" textRotation="0" wrapText="1" indent="0" justifyLastLine="0" shrinkToFit="0" readingOrder="0"/>
      <border diagonalUp="0" diagonalDown="0" outline="0">
        <left style="medium">
          <color rgb="FFD7D4CF"/>
        </left>
        <right style="medium">
          <color rgb="FFD7D4CF"/>
        </right>
        <top style="medium">
          <color rgb="FFD7D4CF"/>
        </top>
        <bottom style="medium">
          <color rgb="FFD7D4CF"/>
        </bottom>
      </border>
    </dxf>
    <dxf>
      <font>
        <strike val="0"/>
        <outline val="0"/>
        <shadow val="0"/>
        <vertAlign val="baseline"/>
        <sz val="11"/>
      </font>
      <numFmt numFmtId="0" formatCode="General"/>
      <fill>
        <patternFill patternType="none">
          <fgColor indexed="64"/>
          <bgColor auto="1"/>
        </patternFill>
      </fill>
      <alignment horizontal="general" vertical="center" textRotation="0" wrapText="1" indent="0" justifyLastLine="0" shrinkToFit="0" readingOrder="0"/>
      <border diagonalUp="0" diagonalDown="0" outline="0">
        <left style="medium">
          <color rgb="FFD7D4CF"/>
        </left>
        <right style="medium">
          <color rgb="FFD7D4CF"/>
        </right>
        <top style="medium">
          <color rgb="FFD7D4CF"/>
        </top>
        <bottom style="medium">
          <color rgb="FFD7D4CF"/>
        </bottom>
      </border>
    </dxf>
    <dxf>
      <font>
        <b/>
        <strike val="0"/>
        <outline val="0"/>
        <shadow val="0"/>
        <vertAlign val="baseline"/>
        <sz val="11"/>
        <color rgb="FF333333"/>
      </font>
      <numFmt numFmtId="0" formatCode="General"/>
      <fill>
        <patternFill patternType="none">
          <fgColor indexed="64"/>
          <bgColor auto="1"/>
        </patternFill>
      </fill>
      <alignment horizontal="general" vertical="center" textRotation="0" wrapText="1" indent="0" justifyLastLine="0" shrinkToFit="0" readingOrder="0"/>
      <border diagonalUp="0" diagonalDown="0" outline="0">
        <left style="medium">
          <color rgb="FFD7D4CF"/>
        </left>
        <right style="medium">
          <color rgb="FFD7D4CF"/>
        </right>
        <top style="medium">
          <color rgb="FFD7D4CF"/>
        </top>
        <bottom style="medium">
          <color rgb="FFD7D4CF"/>
        </bottom>
      </border>
    </dxf>
    <dxf>
      <font>
        <strike val="0"/>
        <outline val="0"/>
        <shadow val="0"/>
        <vertAlign val="baseline"/>
        <sz val="11"/>
        <family val="2"/>
      </font>
      <fill>
        <patternFill patternType="none">
          <fgColor rgb="FF000000"/>
          <bgColor auto="1"/>
        </patternFill>
      </fill>
      <alignment horizontal="general" vertical="center" textRotation="0" wrapText="1" indent="0" justifyLastLine="0" shrinkToFit="0" readingOrder="0"/>
    </dxf>
    <dxf>
      <border outline="0">
        <bottom style="medium">
          <color rgb="FFD7D4CF"/>
        </bottom>
      </border>
    </dxf>
    <dxf>
      <font>
        <b/>
        <i val="0"/>
        <strike val="0"/>
        <condense val="0"/>
        <extend val="0"/>
        <outline val="0"/>
        <shadow val="0"/>
        <u val="none"/>
        <vertAlign val="baseline"/>
        <sz val="11"/>
        <color rgb="FFFFFFFF"/>
        <name val="Aptos Narrow"/>
        <family val="2"/>
        <scheme val="minor"/>
      </font>
      <fill>
        <patternFill patternType="solid">
          <fgColor indexed="64"/>
          <bgColor rgb="FF9D5BA2"/>
        </patternFill>
      </fill>
      <alignment horizontal="center" vertical="center" textRotation="0" wrapText="1" indent="0" justifyLastLine="0" shrinkToFit="0" readingOrder="0"/>
      <border diagonalUp="0" diagonalDown="0" outline="0">
        <left style="medium">
          <color rgb="FFD7D4CF"/>
        </left>
        <right style="medium">
          <color rgb="FFD7D4CF"/>
        </right>
        <top/>
        <bottom/>
      </border>
    </dxf>
    <dxf>
      <fill>
        <patternFill patternType="solid">
          <fgColor indexed="64"/>
          <bgColor theme="8" tint="0.79998168889431442"/>
        </patternFill>
      </fill>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vertAlign val="baseline"/>
        <sz val="11"/>
        <name val="Aptos"/>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theme="0" tint="-0.249977111117893"/>
        </left>
        <right/>
        <top style="medium">
          <color theme="2" tint="-9.9917600024414813E-2"/>
        </top>
        <bottom style="medium">
          <color theme="2" tint="-9.9917600024414813E-2"/>
        </bottom>
      </border>
    </dxf>
    <dxf>
      <font>
        <b val="0"/>
        <i val="0"/>
        <strike val="0"/>
        <condense val="0"/>
        <extend val="0"/>
        <outline val="0"/>
        <shadow val="0"/>
        <u val="none"/>
        <vertAlign val="baseline"/>
        <sz val="11"/>
        <color theme="1"/>
        <name val="Aptos"/>
        <family val="2"/>
        <scheme val="none"/>
      </font>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i val="0"/>
        <strike val="0"/>
        <outline val="0"/>
        <shadow val="0"/>
        <vertAlign val="baseline"/>
        <sz val="11"/>
        <color rgb="FF343333"/>
        <name val="Aptos"/>
        <family val="2"/>
        <scheme val="none"/>
      </font>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1"/>
        <color theme="1"/>
        <name val="Aptos"/>
        <family val="2"/>
        <scheme val="none"/>
      </font>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1"/>
        <color rgb="FF333333"/>
        <name val="Aptos"/>
        <family val="2"/>
        <scheme val="none"/>
      </font>
      <alignment horizontal="left" vertical="top" textRotation="0" wrapText="1" indent="0" justifyLastLine="0" shrinkToFit="0" readingOrder="0"/>
    </dxf>
    <dxf>
      <font>
        <b val="0"/>
        <i val="0"/>
        <strike val="0"/>
        <condense val="0"/>
        <extend val="0"/>
        <outline val="0"/>
        <shadow val="0"/>
        <u val="none"/>
        <vertAlign val="baseline"/>
        <sz val="11"/>
        <color theme="1"/>
        <name val="Aptos"/>
        <family val="2"/>
        <scheme val="none"/>
      </font>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vertAlign val="baseline"/>
        <sz val="11"/>
        <color rgb="FF333333"/>
        <name val="Aptos"/>
        <family val="2"/>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medium">
          <color rgb="FFD7D4CF"/>
        </left>
        <right style="medium">
          <color rgb="FFD7D4CF"/>
        </right>
        <top style="medium">
          <color rgb="FFD7D4CF"/>
        </top>
        <bottom style="medium">
          <color rgb="FFD7D4CF"/>
        </bottom>
      </border>
    </dxf>
    <dxf>
      <font>
        <b val="0"/>
        <i val="0"/>
        <strike val="0"/>
        <condense val="0"/>
        <extend val="0"/>
        <outline val="0"/>
        <shadow val="0"/>
        <u val="none"/>
        <vertAlign val="baseline"/>
        <sz val="11"/>
        <color theme="1"/>
        <name val="Aptos"/>
        <family val="2"/>
        <scheme val="none"/>
      </font>
      <numFmt numFmtId="164" formatCode="0.0"/>
      <fill>
        <patternFill patternType="solid">
          <fgColor indexed="64"/>
          <bgColor theme="8" tint="0.79998168889431442"/>
        </patternFill>
      </fill>
      <alignment horizontal="right"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vertAlign val="baseline"/>
        <sz val="11"/>
        <name val="Aptos"/>
        <family val="2"/>
        <scheme val="none"/>
      </font>
      <fill>
        <patternFill patternType="none">
          <fgColor indexed="64"/>
          <bgColor indexed="65"/>
        </patternFill>
      </fill>
      <alignment horizontal="right"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1"/>
        <color theme="1"/>
        <name val="Aptos"/>
        <family val="2"/>
        <scheme val="none"/>
      </font>
      <numFmt numFmtId="164" formatCode="0.0"/>
      <fill>
        <patternFill patternType="solid">
          <fgColor indexed="64"/>
          <bgColor theme="8" tint="0.79998168889431442"/>
        </patternFill>
      </fill>
      <alignment horizontal="right"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vertAlign val="baseline"/>
        <sz val="11"/>
        <name val="Aptos"/>
        <family val="2"/>
        <scheme val="none"/>
      </font>
      <fill>
        <patternFill patternType="none">
          <fgColor indexed="64"/>
          <bgColor indexed="65"/>
        </patternFill>
      </fill>
      <alignment horizontal="right"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1"/>
        <color theme="1"/>
        <name val="Aptos"/>
        <family val="2"/>
        <scheme val="none"/>
      </font>
      <numFmt numFmtId="164" formatCode="0.0"/>
      <fill>
        <patternFill patternType="solid">
          <fgColor indexed="64"/>
          <bgColor theme="8" tint="0.79998168889431442"/>
        </patternFill>
      </fill>
      <alignment horizontal="right"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vertAlign val="baseline"/>
        <sz val="11"/>
        <name val="Aptos"/>
        <family val="2"/>
        <scheme val="none"/>
      </font>
      <fill>
        <patternFill patternType="none">
          <fgColor indexed="64"/>
          <bgColor indexed="65"/>
        </patternFill>
      </fill>
      <alignment horizontal="right" vertical="bottom" textRotation="0" wrapText="0" indent="0" justifyLastLine="0" shrinkToFit="0" readingOrder="0"/>
      <border diagonalUp="0" diagonalDown="0" outline="0">
        <left style="thin">
          <color theme="0" tint="-0.249977111117893"/>
        </left>
        <right style="thin">
          <color theme="0" tint="-0.249977111117893"/>
        </right>
        <top/>
        <bottom style="thin">
          <color theme="0" tint="-0.249977111117893"/>
        </bottom>
      </border>
    </dxf>
    <dxf>
      <font>
        <b val="0"/>
        <i val="0"/>
        <strike val="0"/>
        <condense val="0"/>
        <extend val="0"/>
        <outline val="0"/>
        <shadow val="0"/>
        <u val="none"/>
        <vertAlign val="baseline"/>
        <sz val="11"/>
        <color theme="1"/>
        <name val="Aptos"/>
        <family val="2"/>
        <scheme val="none"/>
      </font>
      <numFmt numFmtId="164" formatCode="0.0"/>
      <fill>
        <patternFill patternType="solid">
          <fgColor indexed="64"/>
          <bgColor theme="8" tint="0.79998168889431442"/>
        </patternFill>
      </fill>
      <alignment horizontal="right"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vertAlign val="baseline"/>
        <sz val="11"/>
        <name val="Aptos"/>
        <family val="2"/>
        <scheme val="none"/>
      </font>
      <fill>
        <patternFill patternType="none">
          <fgColor indexed="64"/>
          <bgColor indexed="65"/>
        </patternFill>
      </fill>
      <alignment horizontal="right" vertical="bottom" textRotation="0" wrapText="0" indent="0" justifyLastLine="0" shrinkToFit="0" readingOrder="0"/>
      <border diagonalUp="0" diagonalDown="0" outline="0">
        <left style="thin">
          <color theme="0" tint="-0.249977111117893"/>
        </left>
        <right style="thin">
          <color theme="0" tint="-0.249977111117893"/>
        </right>
        <top/>
        <bottom style="thin">
          <color theme="0" tint="-0.249977111117893"/>
        </bottom>
      </border>
    </dxf>
    <dxf>
      <font>
        <b val="0"/>
        <i val="0"/>
        <strike val="0"/>
        <condense val="0"/>
        <extend val="0"/>
        <outline val="0"/>
        <shadow val="0"/>
        <u val="none"/>
        <vertAlign val="baseline"/>
        <sz val="11"/>
        <color theme="1"/>
        <name val="Aptos"/>
        <family val="2"/>
        <scheme val="none"/>
      </font>
      <numFmt numFmtId="164" formatCode="0.0"/>
      <fill>
        <patternFill patternType="solid">
          <fgColor indexed="64"/>
          <bgColor theme="8" tint="0.79998168889431442"/>
        </patternFill>
      </fill>
      <alignment horizontal="right"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vertAlign val="baseline"/>
        <sz val="11"/>
        <name val="Aptos"/>
        <family val="2"/>
        <scheme val="none"/>
      </font>
      <fill>
        <patternFill patternType="none">
          <fgColor indexed="64"/>
          <bgColor indexed="65"/>
        </patternFill>
      </fill>
      <alignment horizontal="right" vertical="bottom" textRotation="0" wrapText="0" indent="0" justifyLastLine="0" shrinkToFit="0" readingOrder="0"/>
      <border diagonalUp="0" diagonalDown="0" outline="0">
        <left style="thin">
          <color theme="0" tint="-0.249977111117893"/>
        </left>
        <right style="thin">
          <color theme="0" tint="-0.249977111117893"/>
        </right>
        <top/>
        <bottom style="thin">
          <color theme="0" tint="-0.249977111117893"/>
        </bottom>
      </border>
    </dxf>
    <dxf>
      <font>
        <b val="0"/>
        <i val="0"/>
        <strike val="0"/>
        <condense val="0"/>
        <extend val="0"/>
        <outline val="0"/>
        <shadow val="0"/>
        <u val="none"/>
        <vertAlign val="baseline"/>
        <sz val="11"/>
        <color theme="1"/>
        <name val="Aptos"/>
        <family val="2"/>
        <scheme val="none"/>
      </font>
      <numFmt numFmtId="164" formatCode="0.0"/>
      <fill>
        <patternFill patternType="solid">
          <fgColor indexed="64"/>
          <bgColor theme="8" tint="0.79998168889431442"/>
        </patternFill>
      </fill>
      <alignment horizontal="right"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vertAlign val="baseline"/>
        <sz val="11"/>
        <name val="Aptos"/>
        <family val="2"/>
        <scheme val="none"/>
      </font>
      <fill>
        <patternFill patternType="none">
          <fgColor indexed="64"/>
          <bgColor indexed="65"/>
        </patternFill>
      </fill>
      <alignment horizontal="right"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1"/>
        <color theme="1"/>
        <name val="Aptos"/>
        <family val="2"/>
        <scheme val="none"/>
      </font>
      <numFmt numFmtId="164" formatCode="0.0"/>
      <fill>
        <patternFill patternType="solid">
          <fgColor indexed="64"/>
          <bgColor theme="8" tint="0.79998168889431442"/>
        </patternFill>
      </fill>
      <alignment horizontal="right"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vertAlign val="baseline"/>
        <sz val="11"/>
        <name val="Aptos"/>
        <family val="2"/>
        <scheme val="none"/>
      </font>
      <fill>
        <patternFill patternType="none">
          <fgColor indexed="64"/>
          <bgColor indexed="65"/>
        </patternFill>
      </fill>
      <alignment horizontal="right"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ertAlign val="baseline"/>
        <sz val="11"/>
        <color theme="10"/>
        <name val="Aptos"/>
        <family val="2"/>
        <scheme val="none"/>
      </font>
      <numFmt numFmtId="0" formatCode="General"/>
      <fill>
        <patternFill patternType="solid">
          <fgColor indexed="64"/>
          <bgColor theme="8" tint="0.79998168889431442"/>
        </patternFill>
      </fill>
      <alignment horizontal="left" vertical="top"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vertAlign val="baseline"/>
        <sz val="11"/>
        <name val="Aptos"/>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medium">
          <color theme="2" tint="-9.9917600024414813E-2"/>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1"/>
        <color theme="1"/>
        <name val="Aptos"/>
        <family val="2"/>
        <scheme val="none"/>
      </font>
      <numFmt numFmtId="0" formatCode="General"/>
      <fill>
        <patternFill patternType="solid">
          <fgColor indexed="64"/>
          <bgColor theme="8" tint="0.79998168889431442"/>
        </patternFill>
      </fill>
      <alignment horizontal="left" vertical="top"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vertAlign val="baseline"/>
        <sz val="11"/>
        <name val="Aptos"/>
        <family val="2"/>
        <scheme val="none"/>
      </font>
      <numFmt numFmtId="0" formatCode="General"/>
      <fill>
        <patternFill patternType="solid">
          <fgColor indexed="64"/>
          <bgColor theme="8" tint="0.79998168889431442"/>
        </patternFill>
      </fill>
      <alignment horizontal="left" vertical="top" textRotation="0" wrapText="1" indent="0" justifyLastLine="0" shrinkToFit="0" readingOrder="0"/>
      <border diagonalUp="0" diagonalDown="0" outline="0">
        <left style="medium">
          <color theme="2" tint="-9.9917600024414813E-2"/>
        </left>
        <right style="thin">
          <color theme="0" tint="-0.249977111117893"/>
        </right>
        <top style="medium">
          <color theme="2" tint="-9.9917600024414813E-2"/>
        </top>
        <bottom style="medium">
          <color theme="2" tint="-9.9917600024414813E-2"/>
        </bottom>
      </border>
    </dxf>
    <dxf>
      <font>
        <b/>
        <i val="0"/>
        <strike val="0"/>
        <condense val="0"/>
        <extend val="0"/>
        <outline val="0"/>
        <shadow val="0"/>
        <u val="none"/>
        <vertAlign val="baseline"/>
        <sz val="11"/>
        <color theme="1"/>
        <name val="Aptos"/>
        <family val="2"/>
        <scheme val="none"/>
      </font>
      <numFmt numFmtId="0" formatCode="General"/>
      <fill>
        <patternFill patternType="solid">
          <fgColor indexed="64"/>
          <bgColor theme="8" tint="0.79998168889431442"/>
        </patternFill>
      </fill>
      <alignment horizontal="left" vertical="top"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strike val="0"/>
        <outline val="0"/>
        <shadow val="0"/>
        <u val="none"/>
        <vertAlign val="baseline"/>
        <sz val="11"/>
        <color theme="1"/>
        <name val="Aptos"/>
        <family val="2"/>
        <scheme val="none"/>
      </font>
      <numFmt numFmtId="0" formatCode="General"/>
      <fill>
        <patternFill patternType="solid">
          <fgColor indexed="64"/>
          <bgColor theme="8" tint="0.79998168889431442"/>
        </patternFill>
      </fill>
      <alignment horizontal="left" vertical="top" textRotation="0" wrapText="1" indent="0" justifyLastLine="0" shrinkToFit="0" readingOrder="0"/>
      <border diagonalUp="0" diagonalDown="0" outline="0">
        <left style="medium">
          <color theme="2" tint="-9.9917600024414813E-2"/>
        </left>
        <right style="medium">
          <color theme="2" tint="-9.9917600024414813E-2"/>
        </right>
        <top style="medium">
          <color theme="2" tint="-9.9917600024414813E-2"/>
        </top>
        <bottom style="medium">
          <color theme="2" tint="-9.9917600024414813E-2"/>
        </bottom>
      </border>
    </dxf>
    <dxf>
      <font>
        <strike val="0"/>
        <outline val="0"/>
        <shadow val="0"/>
        <vertAlign val="baseline"/>
        <sz val="11"/>
        <name val="Aptos"/>
        <family val="2"/>
        <scheme val="none"/>
      </font>
      <fill>
        <patternFill patternType="none">
          <fgColor indexed="64"/>
          <bgColor auto="1"/>
        </patternFill>
      </fill>
      <alignment horizontal="general" vertical="center" textRotation="0" wrapText="1" indent="0" justifyLastLine="0" shrinkToFit="0" readingOrder="0"/>
    </dxf>
    <dxf>
      <border outline="0">
        <bottom style="medium">
          <color rgb="FFD7D4CF"/>
        </bottom>
      </border>
    </dxf>
    <dxf>
      <font>
        <b/>
        <i val="0"/>
        <strike val="0"/>
        <condense val="0"/>
        <extend val="0"/>
        <outline val="0"/>
        <shadow val="0"/>
        <u val="none"/>
        <vertAlign val="baseline"/>
        <sz val="11"/>
        <color rgb="FFFFFFFF"/>
        <name val="Aptos Narrow"/>
        <family val="2"/>
        <scheme val="minor"/>
      </font>
      <fill>
        <patternFill patternType="solid">
          <fgColor rgb="FF000000"/>
          <bgColor rgb="FF9D5BA2"/>
        </patternFill>
      </fill>
      <alignment horizontal="center" vertical="center" textRotation="0" wrapText="1" indent="0" justifyLastLine="0" shrinkToFit="0" readingOrder="0"/>
      <border diagonalUp="0" diagonalDown="0" outline="0">
        <left style="medium">
          <color theme="2" tint="-9.9917600024414813E-2"/>
        </left>
        <right style="medium">
          <color theme="2" tint="-9.9917600024414813E-2"/>
        </right>
        <top/>
        <bottom/>
      </border>
    </dxf>
  </dxfs>
  <tableStyles count="0" defaultTableStyle="TableStyleMedium2" defaultPivotStyle="PivotStyleLight16"/>
  <colors>
    <mruColors>
      <color rgb="FF9D5B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Neema Boke (PBO)" id="{0171627F-E223-4178-97FE-0ACC1423D7DF}" userId="S::Neema.Boke@pbo.gov.au::08d080b6-ba3e-4686-bf54-9864ba3d771b"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30BF44E-3112-4C3A-9D4D-F89762B770AE}" name="Existing_measures___unlegislated" displayName="Existing_measures___unlegislated" ref="A2:N26" totalsRowShown="0" headerRowDxfId="102" dataDxfId="100" headerRowBorderDxfId="101">
  <autoFilter ref="A2:N26" xr:uid="{FD17F305-4272-4696-A64A-716AF1E0C9CF}"/>
  <sortState xmlns:xlrd2="http://schemas.microsoft.com/office/spreadsheetml/2017/richdata2" ref="A3:N4">
    <sortCondition ref="A2:A4"/>
  </sortState>
  <tableColumns count="14">
    <tableColumn id="1" xr3:uid="{86BDEC74-27AD-4264-848D-D84507A4B7D8}" name="Portfolio" dataDxfId="99" totalsRowDxfId="98"/>
    <tableColumn id="2" xr3:uid="{D6B763D9-8C21-4CB3-8EA6-B7C095698047}" name="Budget Round" dataDxfId="97" totalsRowDxfId="96"/>
    <tableColumn id="3" xr3:uid="{7C3EC221-C3FA-497C-9649-FA675E261B1E}" name="Measure title" dataDxfId="95" totalsRowDxfId="94" dataCellStyle="Hyperlink"/>
    <tableColumn id="4" xr3:uid="{5EC9CBE3-FE76-42D9-85D9-FA1B8061FD69}" name="UCB 22-23 ($m)" dataDxfId="93" totalsRowDxfId="92"/>
    <tableColumn id="5" xr3:uid="{F006B1A5-5142-4756-8049-85D2A163A5D9}" name="UCB  23-24 ($m)" dataDxfId="91" totalsRowDxfId="90"/>
    <tableColumn id="6" xr3:uid="{93DED5EC-1794-4C39-9A95-128A645A3DD3}" name="UCB 24-25 ($m)" dataDxfId="89" totalsRowDxfId="88"/>
    <tableColumn id="7" xr3:uid="{EB1CBEEE-7CCB-4840-B55A-7967A24A9EC1}" name="UCB 25-26 ($m)" dataDxfId="87" totalsRowDxfId="86"/>
    <tableColumn id="8" xr3:uid="{EBFD34DC-AD09-428D-9916-A2791DC9FFC0}" name="UCB 26-27 ($m)" dataDxfId="85" totalsRowDxfId="84"/>
    <tableColumn id="9" xr3:uid="{A2FC6296-77CE-4AAD-892F-453519F1103B}" name="UCB 27-28 ($m)" dataDxfId="83" totalsRowDxfId="82"/>
    <tableColumn id="10" xr3:uid="{14552062-FA16-424E-AAB2-F8976046A4AC}" name="Total UCB ($m)" dataDxfId="81" totalsRowDxfId="80"/>
    <tableColumn id="12" xr3:uid="{C43DF227-95CF-4256-9B0A-5C4CEF74034C}" name="Current legislation status" dataDxfId="79" totalsRowDxfId="78"/>
    <tableColumn id="14" xr3:uid="{1E26DC81-B520-4967-84FC-00722F554FBE}" name="Proposed harmonised fotnotes" dataDxfId="77" totalsRowDxfId="76">
      <calculatedColumnFormula>CONCATENATE("The ",B3," measure: ",C3," is ",LOWER(K3),". ",M3)</calculatedColumnFormula>
    </tableColumn>
    <tableColumn id="13" xr3:uid="{A414EA26-84AC-4F1E-B826-D2B968B9FC24}" name="Footnotes (sourced from a combination of website, previous and recent responses)" dataDxfId="75" totalsRowDxfId="74"/>
    <tableColumn id="11" xr3:uid="{FD7E63CD-AD1F-4E28-BC47-729D026F8041}" name="New since last update?" dataDxfId="73" totalsRowDxfId="72"/>
  </tableColumns>
  <tableStyleInfo name="TableStyleLight1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9B7A508-FA3E-41F2-AC6F-AA9F487E3125}" name="Existing_measures___legislated_12" displayName="Existing_measures___legislated_12" ref="A2:K5" totalsRowShown="0" headerRowDxfId="71" dataDxfId="69" headerRowBorderDxfId="70">
  <autoFilter ref="A2:K5" xr:uid="{09F3E044-E6FF-4998-B121-C383534A9901}"/>
  <sortState xmlns:xlrd2="http://schemas.microsoft.com/office/spreadsheetml/2017/richdata2" ref="A3:J3">
    <sortCondition ref="A2:A3"/>
  </sortState>
  <tableColumns count="11">
    <tableColumn id="1" xr3:uid="{04BEDF35-3F7B-4EC9-A3D8-DFA4872A494B}" name="Portfolio" dataDxfId="68"/>
    <tableColumn id="2" xr3:uid="{836C1A32-5D3B-480D-AB22-E429CE9EB1F4}" name="Budget Round" dataDxfId="67"/>
    <tableColumn id="3" xr3:uid="{AEA5A130-EA0D-4144-ABEF-C01E99CDE09A}" name="Measure title" dataDxfId="66"/>
    <tableColumn id="4" xr3:uid="{24257822-F557-4ACB-9B19-47D8427FF8A2}" name="UCB 22-23 ($m)" dataDxfId="65"/>
    <tableColumn id="5" xr3:uid="{6A8083A9-ED39-45DB-90A1-8C962E9E1AAE}" name="UCB  23-24 ($m)" dataDxfId="64"/>
    <tableColumn id="6" xr3:uid="{CD6B7ABC-A79D-4054-8829-9ABE56BE0CFA}" name="UCB 24-25 ($m)" dataDxfId="63"/>
    <tableColumn id="7" xr3:uid="{28A2EA95-5811-4245-9FDC-5FD753CA859D}" name="UCB 25-26 ($m)" dataDxfId="62"/>
    <tableColumn id="8" xr3:uid="{C9975532-A09B-4E6C-8C82-447417B246A9}" name="UCB 26-27 ($m)" dataDxfId="61"/>
    <tableColumn id="9" xr3:uid="{9AEDC406-F3DE-4B61-9AF7-CB4969AD0E8E}" name="UCB 27-28 ($m)" dataDxfId="60"/>
    <tableColumn id="10" xr3:uid="{3DE98BAE-C2C5-4CFE-961F-4F01CEE03FEB}" name="Total UCB ($m)" dataDxfId="59"/>
    <tableColumn id="11" xr3:uid="{B33D7473-0F52-4BE5-85E0-0EC5C1DB6FE4}" name="Reason" dataDxfId="58"/>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7D24F47-0A60-4DA8-B80E-DC10F80C3FF4}" name="Existing_measures___legislated_126" displayName="Existing_measures___legislated_126" ref="A2:I15" totalsRowShown="0" headerRowDxfId="57" dataDxfId="55" headerRowBorderDxfId="56">
  <autoFilter ref="A2:I15" xr:uid="{F7D24F47-0A60-4DA8-B80E-DC10F80C3FF4}"/>
  <sortState xmlns:xlrd2="http://schemas.microsoft.com/office/spreadsheetml/2017/richdata2" ref="A3:H3">
    <sortCondition ref="A2:A3"/>
  </sortState>
  <tableColumns count="9">
    <tableColumn id="1" xr3:uid="{992C7743-14D2-4BCA-89FC-7BADE4E6DE29}" name="Portfolio" dataDxfId="54"/>
    <tableColumn id="2" xr3:uid="{6570DA00-6595-452C-B280-674A23FBE0C6}" name="Budget Round" dataDxfId="53"/>
    <tableColumn id="3" xr3:uid="{32341439-4186-42E9-95ED-6DCF87CF61A8}" name="Measure title" dataDxfId="52" dataCellStyle="Hyperlink"/>
    <tableColumn id="6" xr3:uid="{7BD80E68-7069-4FE1-80CF-C90E55876F6D}" name="UCB 24-25 ($m)" dataDxfId="51"/>
    <tableColumn id="7" xr3:uid="{BAB79B12-0968-4D0E-95A2-B3B8EF2A59E3}" name="UCB 25-26 ($m)" dataDxfId="50"/>
    <tableColumn id="8" xr3:uid="{8ABD733D-DD87-45AD-954B-F6AAEA133CFD}" name="UCB 26-27 ($m)" dataDxfId="49"/>
    <tableColumn id="9" xr3:uid="{A7A818FB-0463-4B39-AD33-6188D5312581}" name="UCB 27-28 ($m)" dataDxfId="48"/>
    <tableColumn id="10" xr3:uid="{2248B27A-A32C-44F1-A4F1-7B501802E315}" name="Total UCB ($m)" dataDxfId="47"/>
    <tableColumn id="4" xr3:uid="{54ABB300-4A6C-4AEB-90BB-4A570E2D82D8}" name="Reason" dataDxfId="46"/>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DB1EA11-BDC8-45A0-A6C7-50E2BE015AB5}" name="Existing_measures___unlegislated4" displayName="Existing_measures___unlegislated4" ref="A2:N34" totalsRowShown="0" headerRowDxfId="45" dataDxfId="43" totalsRowDxfId="42" headerRowBorderDxfId="44" totalsRowBorderDxfId="41">
  <autoFilter ref="A2:N34" xr:uid="{DDB1EA11-BDC8-45A0-A6C7-50E2BE015AB5}"/>
  <sortState xmlns:xlrd2="http://schemas.microsoft.com/office/spreadsheetml/2017/richdata2" ref="A3:N32">
    <sortCondition ref="A2:A32"/>
  </sortState>
  <tableColumns count="14">
    <tableColumn id="1" xr3:uid="{7429D5E7-C52E-428F-B0BC-4AECE802BFAD}" name="Portfolio" dataDxfId="40" totalsRowDxfId="39"/>
    <tableColumn id="2" xr3:uid="{15886BBD-B5BA-41BF-A4E1-1B65E56B6572}" name="Budget Round" dataDxfId="38" totalsRowDxfId="37"/>
    <tableColumn id="3" xr3:uid="{357D3B37-4950-4AEB-8FBE-D675A82EDE8B}" name="Measure title" dataDxfId="36" totalsRowDxfId="35" dataCellStyle="Hyperlink"/>
    <tableColumn id="4" xr3:uid="{1E6F87F1-0699-4C82-B7C6-0A772E97538B}" name="UCB 22-23 ($m)" dataDxfId="34" totalsRowDxfId="33"/>
    <tableColumn id="5" xr3:uid="{31F9AC75-F5A1-42EC-BD19-B88F7A7A8C95}" name="UCB  23-24 ($m)" dataDxfId="32" totalsRowDxfId="31"/>
    <tableColumn id="6" xr3:uid="{1763161F-B6B2-4D69-93DA-49A599DE66CB}" name="UCB 24-25 ($m)" dataDxfId="30" totalsRowDxfId="29"/>
    <tableColumn id="7" xr3:uid="{21E932B2-7216-43F6-AF7C-64DD26C99FC4}" name="UCB 25-26 ($m)" dataDxfId="28" totalsRowDxfId="27"/>
    <tableColumn id="8" xr3:uid="{6B955DD1-58A0-47F5-8B2E-B3B9D0D97EC2}" name="UCB 26-27 ($m)" dataDxfId="26" totalsRowDxfId="25"/>
    <tableColumn id="9" xr3:uid="{BE08C723-B49D-43EA-B6C6-C6E2F334D834}" name="UCB 27-28 ($m)" dataDxfId="24" totalsRowDxfId="23"/>
    <tableColumn id="10" xr3:uid="{086B39D3-F207-4833-92F4-F408EA08BD1A}" name="Total UCB ($m)" dataDxfId="22" totalsRowDxfId="21"/>
    <tableColumn id="12" xr3:uid="{49FB1FDA-F8C5-4A3C-9C6B-4EE175EFF203}" name="Current legislation status" dataDxfId="20" totalsRowDxfId="19"/>
    <tableColumn id="15" xr3:uid="{486234DD-5D92-47BE-A24C-CB18BFEEDB00}" name="Footnote" dataDxfId="18" totalsRowDxfId="17"/>
    <tableColumn id="13" xr3:uid="{7D9931BD-3D46-48AC-B171-AB2060CCA7C1}" name="Additional notes" dataDxfId="16" totalsRowDxfId="15"/>
    <tableColumn id="11" xr3:uid="{506F784D-81A3-4262-BA1E-A36ECEA0F4D8}" name="New since last update?" dataDxfId="14" totalsRowDxfId="13"/>
  </tableColumns>
  <tableStyleInfo name="TableStyleLight1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7F9D4B1-8A67-42CF-909E-46E6174E626C}" name="Existing_measures___legislated_125" displayName="Existing_measures___legislated_125" ref="A2:J13" totalsRowShown="0" headerRowDxfId="12" dataDxfId="10" headerRowBorderDxfId="11">
  <autoFilter ref="A2:J13" xr:uid="{09F3E044-E6FF-4998-B121-C383534A9901}"/>
  <sortState xmlns:xlrd2="http://schemas.microsoft.com/office/spreadsheetml/2017/richdata2" ref="A3:J13">
    <sortCondition ref="A2:A13"/>
  </sortState>
  <tableColumns count="10">
    <tableColumn id="1" xr3:uid="{9BDF7C0D-9F31-4050-9F67-0496E7069090}" name="Portfolio" dataDxfId="9"/>
    <tableColumn id="2" xr3:uid="{92E124E7-51F9-4FA8-8CB3-55A620B450BE}" name="Budget Round" dataDxfId="8"/>
    <tableColumn id="3" xr3:uid="{D7F370E1-A322-40AF-A926-CAEEA60B935C}" name="Measure title" dataDxfId="7" dataCellStyle="Hyperlink"/>
    <tableColumn id="4" xr3:uid="{635DFC68-214E-4C85-8700-1CE56FACE094}" name="UCB 22-23 ($m)" dataDxfId="6"/>
    <tableColumn id="5" xr3:uid="{8714C514-6147-4F3F-B802-992E78BF6511}" name="UCB  23-24 ($m)" dataDxfId="5"/>
    <tableColumn id="6" xr3:uid="{F8141820-0C7F-4A3E-8451-7E7CD2298EF1}" name="UCB 24-25 ($m)" dataDxfId="4"/>
    <tableColumn id="7" xr3:uid="{D65B66BC-AAEA-443C-83E1-5AD903C6E032}" name="UCB 25-26 ($m)" dataDxfId="3"/>
    <tableColumn id="8" xr3:uid="{819D4CA8-333A-4A28-9BAC-C731F2625833}" name="UCB 26-27 ($m)" dataDxfId="2"/>
    <tableColumn id="9" xr3:uid="{CC83A8A3-FA54-48D3-A74D-AA6F49E122B1}" name="UCB 27-28 ($m)" dataDxfId="1"/>
    <tableColumn id="10" xr3:uid="{1D38A91D-9C93-44F7-AD5C-7CA200223E50}" name="Total UCB ($m)"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C8" dT="2025-07-31T21:11:01.83" personId="{0171627F-E223-4178-97FE-0ACC1423D7DF}" id="{4C09DF7E-951B-4662-A56A-ECE8EEE55F4D}">
    <text xml:space="preserve">PMC seems to have provided an incorrect status, and so I have changed the legislation status to 'Legislation not required' based on the information provided as our list on 'unlegislated measures' does not include items that only require the passage of Schedule 1AB. </text>
  </threadedComment>
</ThreadedComments>
</file>

<file path=xl/worksheets/_rels/sheet2.xml.rels><?xml version="1.0" encoding="UTF-8" standalone="yes"?>
<Relationships xmlns="http://schemas.openxmlformats.org/package/2006/relationships"><Relationship Id="rId13" Type="http://schemas.openxmlformats.org/officeDocument/2006/relationships/hyperlink" Target="https://archive.budget.gov.au/2023-24/myefo/download/myefo2023-24.pdf" TargetMode="External"/><Relationship Id="rId18" Type="http://schemas.openxmlformats.org/officeDocument/2006/relationships/hyperlink" Target="https://archive.budget.gov.au/2023-24/bp2/download/bp2_2023-24.pdf" TargetMode="External"/><Relationship Id="rId26" Type="http://schemas.openxmlformats.org/officeDocument/2006/relationships/hyperlink" Target="https://archive.budget.gov.au/2024-25/myefo/download/myefo2024-25.pdf" TargetMode="External"/><Relationship Id="rId3" Type="http://schemas.openxmlformats.org/officeDocument/2006/relationships/hyperlink" Target="https://archive.budget.gov.au/2024-25/myefo/download/myefo2024-25.pdf" TargetMode="External"/><Relationship Id="rId21" Type="http://schemas.openxmlformats.org/officeDocument/2006/relationships/hyperlink" Target="https://archive.budget.gov.au/2024-25/bp2/download/bp2_2024-25.pdf" TargetMode="External"/><Relationship Id="rId7" Type="http://schemas.openxmlformats.org/officeDocument/2006/relationships/hyperlink" Target="https://archive.budget.gov.au/2024-25/myefo/download/myefo2024-25.pdf" TargetMode="External"/><Relationship Id="rId12" Type="http://schemas.openxmlformats.org/officeDocument/2006/relationships/hyperlink" Target="https://archive.budget.gov.au/2024-25/bp2/download/bp2_2024-25.pdf" TargetMode="External"/><Relationship Id="rId17" Type="http://schemas.openxmlformats.org/officeDocument/2006/relationships/hyperlink" Target="https://budget.gov.au/content/bp2/download/bp2_2024-25.pdf" TargetMode="External"/><Relationship Id="rId25" Type="http://schemas.openxmlformats.org/officeDocument/2006/relationships/hyperlink" Target="https://archive.budget.gov.au/2024-25/myefo/download/myefo2024-25.pdf" TargetMode="External"/><Relationship Id="rId33" Type="http://schemas.openxmlformats.org/officeDocument/2006/relationships/comments" Target="../comments1.xml"/><Relationship Id="rId2" Type="http://schemas.openxmlformats.org/officeDocument/2006/relationships/hyperlink" Target="https://archive.budget.gov.au/2024-25/myefo/download/08_App_A_WEB.pdf" TargetMode="External"/><Relationship Id="rId16" Type="http://schemas.openxmlformats.org/officeDocument/2006/relationships/hyperlink" Target="https://budget.gov.au/content/bp2/download/bp2_2024-25.pdf" TargetMode="External"/><Relationship Id="rId20" Type="http://schemas.openxmlformats.org/officeDocument/2006/relationships/hyperlink" Target="https://archive.budget.gov.au/2024-25/bp2/download/bp2_2024-25.pdf" TargetMode="External"/><Relationship Id="rId29" Type="http://schemas.openxmlformats.org/officeDocument/2006/relationships/hyperlink" Target="https://archive.budget.gov.au/2023-24/bp2/download/bp2_2023-24.pdf" TargetMode="External"/><Relationship Id="rId1" Type="http://schemas.openxmlformats.org/officeDocument/2006/relationships/hyperlink" Target="https://archive.budget.gov.au/2024-25/myefo/download/08_App_A_WEB.pdf" TargetMode="External"/><Relationship Id="rId6" Type="http://schemas.openxmlformats.org/officeDocument/2006/relationships/hyperlink" Target="https://archive.budget.gov.au/2024-25/bp2/download/bp2_2024-25.pdf" TargetMode="External"/><Relationship Id="rId11" Type="http://schemas.openxmlformats.org/officeDocument/2006/relationships/hyperlink" Target="https://archive.budget.gov.au/2024-25/bp2/download/bp2_2024-25.pdf" TargetMode="External"/><Relationship Id="rId24" Type="http://schemas.openxmlformats.org/officeDocument/2006/relationships/hyperlink" Target="https://archive.budget.gov.au/2024-25/myefo/download/myefo2024-25.pdf" TargetMode="External"/><Relationship Id="rId32" Type="http://schemas.openxmlformats.org/officeDocument/2006/relationships/table" Target="../tables/table1.xml"/><Relationship Id="rId5" Type="http://schemas.openxmlformats.org/officeDocument/2006/relationships/hyperlink" Target="https://archive.budget.gov.au/2023-24/myefo/download/myefo2023-24.pdf" TargetMode="External"/><Relationship Id="rId15" Type="http://schemas.openxmlformats.org/officeDocument/2006/relationships/hyperlink" Target="https://archive.budget.gov.au/2023-24/bp2/download/bp2_2023-24.pdf" TargetMode="External"/><Relationship Id="rId23" Type="http://schemas.openxmlformats.org/officeDocument/2006/relationships/hyperlink" Target="https://archive.budget.gov.au/2024-25/bp2/download/bp2_2024-25.pdf" TargetMode="External"/><Relationship Id="rId28" Type="http://schemas.openxmlformats.org/officeDocument/2006/relationships/hyperlink" Target="https://budget.gov.au/content/bp2/download/bp2_2024-25.pdf" TargetMode="External"/><Relationship Id="rId10" Type="http://schemas.openxmlformats.org/officeDocument/2006/relationships/hyperlink" Target="https://budget.gov.au/content/bp2/download/bp2_2024-25.pdf" TargetMode="External"/><Relationship Id="rId19" Type="http://schemas.openxmlformats.org/officeDocument/2006/relationships/hyperlink" Target="https://archive.budget.gov.au/2023-24/bp2/download/bp2_2023-24.pdf" TargetMode="External"/><Relationship Id="rId31" Type="http://schemas.openxmlformats.org/officeDocument/2006/relationships/vmlDrawing" Target="../drawings/vmlDrawing1.vml"/><Relationship Id="rId4" Type="http://schemas.openxmlformats.org/officeDocument/2006/relationships/hyperlink" Target="https://budget.gov.au/content/bp2/download/bp2_2024-25.pdf" TargetMode="External"/><Relationship Id="rId9" Type="http://schemas.openxmlformats.org/officeDocument/2006/relationships/hyperlink" Target="https://archive.budget.gov.au/2023-24/bp2/download/bp2_2023-24.pdf" TargetMode="External"/><Relationship Id="rId14" Type="http://schemas.openxmlformats.org/officeDocument/2006/relationships/hyperlink" Target="https://archive.budget.gov.au/2023-24/bp2/download/bp2_2023-24.pdf" TargetMode="External"/><Relationship Id="rId22" Type="http://schemas.openxmlformats.org/officeDocument/2006/relationships/hyperlink" Target="https://archive.budget.gov.au/2024-25/bp2/download/bp2_2024-25.pdf" TargetMode="External"/><Relationship Id="rId27" Type="http://schemas.openxmlformats.org/officeDocument/2006/relationships/hyperlink" Target="https://archive.budget.gov.au/2024-25/myefo/download/myefo2024-25.pdf" TargetMode="External"/><Relationship Id="rId30" Type="http://schemas.openxmlformats.org/officeDocument/2006/relationships/hyperlink" Target="https://archive.budget.gov.au/2024-25/bp2/download/bp2_2024-25.pdf" TargetMode="External"/><Relationship Id="rId8" Type="http://schemas.openxmlformats.org/officeDocument/2006/relationships/hyperlink" Target="https://budget.gov.au/content/bp2/download/bp2_2024-25.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archive.budget.gov.au/2024-25/bp2/download/bp2_2024-25.pdf" TargetMode="External"/><Relationship Id="rId2" Type="http://schemas.openxmlformats.org/officeDocument/2006/relationships/hyperlink" Target="https://archive.budget.gov.au/2024-25/bp2/download/bp2_2024-25.pdf" TargetMode="External"/><Relationship Id="rId1" Type="http://schemas.openxmlformats.org/officeDocument/2006/relationships/hyperlink" Target="https://archive.budget.gov.au/2024-25/bp2/download/bp2_2024-25.pdf" TargetMode="Externa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8" Type="http://schemas.openxmlformats.org/officeDocument/2006/relationships/hyperlink" Target="https://archive.budget.gov.au/2024-25/myefo/download/myefo2024-25.pdf" TargetMode="External"/><Relationship Id="rId13" Type="http://schemas.microsoft.com/office/2017/10/relationships/threadedComment" Target="../threadedComments/threadedComment1.xml"/><Relationship Id="rId3" Type="http://schemas.openxmlformats.org/officeDocument/2006/relationships/hyperlink" Target="https://archive.budget.gov.au/2024-25/myefo/download/08_App_A_WEB.pdf" TargetMode="External"/><Relationship Id="rId7" Type="http://schemas.openxmlformats.org/officeDocument/2006/relationships/hyperlink" Target="https://archive.budget.gov.au/2024-25/myefo/download/myefo2024-25.pdf" TargetMode="External"/><Relationship Id="rId12" Type="http://schemas.openxmlformats.org/officeDocument/2006/relationships/comments" Target="../comments2.xml"/><Relationship Id="rId2" Type="http://schemas.openxmlformats.org/officeDocument/2006/relationships/hyperlink" Target="https://archive.budget.gov.au/2024-25/myefo/download/08_App_A_WEB.pdf" TargetMode="External"/><Relationship Id="rId1" Type="http://schemas.openxmlformats.org/officeDocument/2006/relationships/hyperlink" Target="https://archive.budget.gov.au/2024-25/myefo/download/08_App_A_WEB.pdf" TargetMode="External"/><Relationship Id="rId6" Type="http://schemas.openxmlformats.org/officeDocument/2006/relationships/hyperlink" Target="https://archive.budget.gov.au/2024-25/myefo/download/myefo2024-25.pdf" TargetMode="External"/><Relationship Id="rId11" Type="http://schemas.openxmlformats.org/officeDocument/2006/relationships/table" Target="../tables/table3.xml"/><Relationship Id="rId5" Type="http://schemas.openxmlformats.org/officeDocument/2006/relationships/hyperlink" Target="https://archive.budget.gov.au/2024-25/myefo/download/myefo2024-25.pdf" TargetMode="External"/><Relationship Id="rId10" Type="http://schemas.openxmlformats.org/officeDocument/2006/relationships/vmlDrawing" Target="../drawings/vmlDrawing2.vml"/><Relationship Id="rId4" Type="http://schemas.openxmlformats.org/officeDocument/2006/relationships/hyperlink" Target="https://archive.budget.gov.au/2024-25/myefo/download/08_App_A_WEB.pdf" TargetMode="External"/><Relationship Id="rId9" Type="http://schemas.openxmlformats.org/officeDocument/2006/relationships/hyperlink" Target="https://archive.budget.gov.au/2024-25/myefo/download/myefo2024-25.pdf"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s://archive.budget.gov.au/2024-25/myefo/download/myefo2024-25.pdf" TargetMode="External"/><Relationship Id="rId18" Type="http://schemas.openxmlformats.org/officeDocument/2006/relationships/hyperlink" Target="https://archive.budget.gov.au/2023-24/bp2/download/bp2_2023-24.pdf" TargetMode="External"/><Relationship Id="rId26" Type="http://schemas.openxmlformats.org/officeDocument/2006/relationships/hyperlink" Target="https://archive.budget.gov.au/2023-24/myefo/download/myefo2023-24.pdf" TargetMode="External"/><Relationship Id="rId3" Type="http://schemas.openxmlformats.org/officeDocument/2006/relationships/hyperlink" Target="https://archive.budget.gov.au/2024-25/myefo/download/myefo2024-25.pdf" TargetMode="External"/><Relationship Id="rId21" Type="http://schemas.openxmlformats.org/officeDocument/2006/relationships/hyperlink" Target="https://archive.budget.gov.au/2024-25/bp2/download/bp2_2024-25.pdf" TargetMode="External"/><Relationship Id="rId34" Type="http://schemas.openxmlformats.org/officeDocument/2006/relationships/table" Target="../tables/table4.xml"/><Relationship Id="rId7" Type="http://schemas.openxmlformats.org/officeDocument/2006/relationships/hyperlink" Target="https://archive.budget.gov.au/2024-25/bp2/download/bp2_2024-25.pdf" TargetMode="External"/><Relationship Id="rId12" Type="http://schemas.openxmlformats.org/officeDocument/2006/relationships/hyperlink" Target="https://archive.budget.gov.au/2024-25/myefo/download/myefo2024-25.pdf" TargetMode="External"/><Relationship Id="rId17" Type="http://schemas.openxmlformats.org/officeDocument/2006/relationships/hyperlink" Target="https://archive.budget.gov.au/2023-24/myefo/download/myefo2023-24.pdf" TargetMode="External"/><Relationship Id="rId25" Type="http://schemas.openxmlformats.org/officeDocument/2006/relationships/hyperlink" Target="https://archive.budget.gov.au/2023-24/bp2/download/bp2_2023-24.pdf" TargetMode="External"/><Relationship Id="rId33" Type="http://schemas.openxmlformats.org/officeDocument/2006/relationships/printerSettings" Target="../printerSettings/printerSettings1.bin"/><Relationship Id="rId2" Type="http://schemas.openxmlformats.org/officeDocument/2006/relationships/hyperlink" Target="https://archive.budget.gov.au/2024-25/bp2/download/bp2_2024-25.pdf" TargetMode="External"/><Relationship Id="rId16" Type="http://schemas.openxmlformats.org/officeDocument/2006/relationships/hyperlink" Target="https://archive.budget.gov.au/2023-24/myefo/download/myefo2023-24.pdf" TargetMode="External"/><Relationship Id="rId20" Type="http://schemas.openxmlformats.org/officeDocument/2006/relationships/hyperlink" Target="https://archive.budget.gov.au/2024-25/bp2/download/bp2_2024-25.pdf" TargetMode="External"/><Relationship Id="rId29" Type="http://schemas.openxmlformats.org/officeDocument/2006/relationships/hyperlink" Target="https://archive.budget.gov.au/2024-25/bp2/download/bp2_2024-25.pdf" TargetMode="External"/><Relationship Id="rId1" Type="http://schemas.openxmlformats.org/officeDocument/2006/relationships/hyperlink" Target="https://archive.budget.gov.au/2024-25/myefo/download/08_App_A_WEB.pdf" TargetMode="External"/><Relationship Id="rId6" Type="http://schemas.openxmlformats.org/officeDocument/2006/relationships/hyperlink" Target="https://archive.budget.gov.au/2023-24/bp2/download/bp2_2023-24.pdf" TargetMode="External"/><Relationship Id="rId11" Type="http://schemas.openxmlformats.org/officeDocument/2006/relationships/hyperlink" Target="https://archive.budget.gov.au/2024-25/bp2/download/bp2_2024-25.pdf" TargetMode="External"/><Relationship Id="rId24" Type="http://schemas.openxmlformats.org/officeDocument/2006/relationships/hyperlink" Target="https://archive.budget.gov.au/2023-24/bp2/download/bp2_2023-24.pdf" TargetMode="External"/><Relationship Id="rId32" Type="http://schemas.openxmlformats.org/officeDocument/2006/relationships/hyperlink" Target="https://archive.budget.gov.au/2024-25/myefo/download/myefo2024-25.pdf" TargetMode="External"/><Relationship Id="rId5" Type="http://schemas.openxmlformats.org/officeDocument/2006/relationships/hyperlink" Target="https://archive.budget.gov.au/2024-25/bp2/download/bp2_2024-25.pdf" TargetMode="External"/><Relationship Id="rId15" Type="http://schemas.openxmlformats.org/officeDocument/2006/relationships/hyperlink" Target="https://archive.budget.gov.au/2024-25/myefo/download/myefo2024-25.pdf" TargetMode="External"/><Relationship Id="rId23" Type="http://schemas.openxmlformats.org/officeDocument/2006/relationships/hyperlink" Target="https://archive.budget.gov.au/2023-24/bp2/download/bp2_2023-24.pdf" TargetMode="External"/><Relationship Id="rId28" Type="http://schemas.openxmlformats.org/officeDocument/2006/relationships/hyperlink" Target="https://archive.budget.gov.au/2024-25/bp2/download/bp2_2024-25.pdf" TargetMode="External"/><Relationship Id="rId10" Type="http://schemas.openxmlformats.org/officeDocument/2006/relationships/hyperlink" Target="https://archive.budget.gov.au/2023-24/bp2/download/bp2_2023-24.pdf" TargetMode="External"/><Relationship Id="rId19" Type="http://schemas.openxmlformats.org/officeDocument/2006/relationships/hyperlink" Target="https://archive.budget.gov.au/2024-25/bp2/download/bp2_2024-25.pdf" TargetMode="External"/><Relationship Id="rId31" Type="http://schemas.openxmlformats.org/officeDocument/2006/relationships/hyperlink" Target="https://archive.budget.gov.au/2024-25/bp2/download/bp2_2024-25.pdf" TargetMode="External"/><Relationship Id="rId4" Type="http://schemas.openxmlformats.org/officeDocument/2006/relationships/hyperlink" Target="https://archive.budget.gov.au/2023-24/bp2/download/bp2_2023-24.pdf" TargetMode="External"/><Relationship Id="rId9" Type="http://schemas.openxmlformats.org/officeDocument/2006/relationships/hyperlink" Target="https://archive.budget.gov.au/2023-24/myefo/download/myefo2023-24.pdf" TargetMode="External"/><Relationship Id="rId14" Type="http://schemas.openxmlformats.org/officeDocument/2006/relationships/hyperlink" Target="https://archive.budget.gov.au/2024-25/myefo/download/myefo2024-25.pdf" TargetMode="External"/><Relationship Id="rId22" Type="http://schemas.openxmlformats.org/officeDocument/2006/relationships/hyperlink" Target="https://archive.budget.gov.au/2023-24/bp2/download/bp2_2023-24.pdf" TargetMode="External"/><Relationship Id="rId27" Type="http://schemas.openxmlformats.org/officeDocument/2006/relationships/hyperlink" Target="https://archive.budget.gov.au/2024-25/bp2/download/bp2_2024-25.pdf" TargetMode="External"/><Relationship Id="rId30" Type="http://schemas.openxmlformats.org/officeDocument/2006/relationships/hyperlink" Target="https://archive.budget.gov.au/2024-25/bp2/download/bp2_2024-25.pdf" TargetMode="External"/><Relationship Id="rId8" Type="http://schemas.openxmlformats.org/officeDocument/2006/relationships/hyperlink" Target="https://archive.budget.gov.au/2024-25/myefo/download/myefo2024-25.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archive.budget.gov.au/2023-24/bp2/download/bp2_2023-24.pdf" TargetMode="External"/><Relationship Id="rId3" Type="http://schemas.openxmlformats.org/officeDocument/2006/relationships/hyperlink" Target="https://archive.budget.gov.au/2024-25/bp2/download/bp2_2024-25.pdf" TargetMode="External"/><Relationship Id="rId7" Type="http://schemas.openxmlformats.org/officeDocument/2006/relationships/hyperlink" Target="https://archive.budget.gov.au/2022-23-october/bp2/download/bp2_2022-23.pdf" TargetMode="External"/><Relationship Id="rId12" Type="http://schemas.openxmlformats.org/officeDocument/2006/relationships/table" Target="../tables/table5.xml"/><Relationship Id="rId2" Type="http://schemas.openxmlformats.org/officeDocument/2006/relationships/hyperlink" Target="https://archive.budget.gov.au/2024-25/bp2/download/bp2_2024-25.pdf" TargetMode="External"/><Relationship Id="rId1" Type="http://schemas.openxmlformats.org/officeDocument/2006/relationships/hyperlink" Target="https://archive.budget.gov.au/2024-25/bp2/download/bp2_2024-25.pdf" TargetMode="External"/><Relationship Id="rId6" Type="http://schemas.openxmlformats.org/officeDocument/2006/relationships/hyperlink" Target="https://archive.budget.gov.au/2023-24/myefo/download/myefo2023-24.pdf" TargetMode="External"/><Relationship Id="rId11" Type="http://schemas.openxmlformats.org/officeDocument/2006/relationships/hyperlink" Target="https://archive.budget.gov.au/2023-24/myefo/download/myefo2023-24.pdf" TargetMode="External"/><Relationship Id="rId5" Type="http://schemas.openxmlformats.org/officeDocument/2006/relationships/hyperlink" Target="https://archive.budget.gov.au/2024-25/bp2/download/bp2_2024-25.pdf" TargetMode="External"/><Relationship Id="rId10" Type="http://schemas.openxmlformats.org/officeDocument/2006/relationships/hyperlink" Target="https://archive.budget.gov.au/2023-24/myefo/download/myefo2023-24.pdf" TargetMode="External"/><Relationship Id="rId4" Type="http://schemas.openxmlformats.org/officeDocument/2006/relationships/hyperlink" Target="https://archive.budget.gov.au/2024-25/bp2/download/bp2_2024-25.pdf" TargetMode="External"/><Relationship Id="rId9" Type="http://schemas.openxmlformats.org/officeDocument/2006/relationships/hyperlink" Target="https://archive.budget.gov.au/2024-25/bp2/download/bp2_2024-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F926F-67DA-4256-884C-EB1C1595DF2A}">
  <sheetPr>
    <tabColor theme="3" tint="9.9978637043366805E-2"/>
  </sheetPr>
  <dimension ref="A1"/>
  <sheetViews>
    <sheetView workbookViewId="0">
      <selection activeCell="F38" sqref="F38"/>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DDE9A-1851-4BED-8DD5-935073AAEAE4}">
  <sheetPr>
    <tabColor theme="3" tint="0.89999084444715716"/>
  </sheetPr>
  <dimension ref="A1:N35"/>
  <sheetViews>
    <sheetView zoomScaleNormal="25" workbookViewId="0">
      <pane xSplit="3" topLeftCell="D1" activePane="topRight" state="frozen"/>
      <selection pane="topRight" activeCell="M28" sqref="M28"/>
    </sheetView>
  </sheetViews>
  <sheetFormatPr defaultRowHeight="15" x14ac:dyDescent="0.25"/>
  <cols>
    <col min="1" max="1" width="34" customWidth="1"/>
    <col min="2" max="2" width="22" bestFit="1" customWidth="1"/>
    <col min="3" max="3" width="36" customWidth="1"/>
    <col min="4" max="8" width="10.42578125" customWidth="1"/>
    <col min="9" max="10" width="10" customWidth="1"/>
    <col min="11" max="11" width="19.42578125" style="79" customWidth="1"/>
    <col min="12" max="12" width="94.85546875" hidden="1" customWidth="1"/>
    <col min="13" max="13" width="90.42578125" bestFit="1" customWidth="1"/>
    <col min="14" max="14" width="23" style="1" customWidth="1"/>
    <col min="15" max="15" width="4.7109375" customWidth="1"/>
  </cols>
  <sheetData>
    <row r="1" spans="1:14" ht="15.75" thickBot="1" x14ac:dyDescent="0.3">
      <c r="A1" s="62" t="s">
        <v>0</v>
      </c>
      <c r="B1" s="63"/>
      <c r="C1" s="63"/>
      <c r="D1" s="63"/>
      <c r="E1" s="63"/>
      <c r="F1" s="63"/>
      <c r="G1" s="63"/>
      <c r="H1" s="63"/>
      <c r="I1" s="63"/>
      <c r="J1" s="63"/>
      <c r="K1" s="73"/>
      <c r="L1" s="63"/>
      <c r="M1" s="63"/>
      <c r="N1" s="64"/>
    </row>
    <row r="2" spans="1:14" ht="30.75" thickBot="1" x14ac:dyDescent="0.3">
      <c r="A2" s="3" t="s">
        <v>1</v>
      </c>
      <c r="B2" s="3" t="s">
        <v>2</v>
      </c>
      <c r="C2" s="3" t="s">
        <v>3</v>
      </c>
      <c r="D2" s="3" t="s">
        <v>4</v>
      </c>
      <c r="E2" s="3" t="s">
        <v>5</v>
      </c>
      <c r="F2" s="3" t="s">
        <v>6</v>
      </c>
      <c r="G2" s="3" t="s">
        <v>7</v>
      </c>
      <c r="H2" s="3" t="s">
        <v>8</v>
      </c>
      <c r="I2" s="3" t="s">
        <v>9</v>
      </c>
      <c r="J2" s="3" t="s">
        <v>10</v>
      </c>
      <c r="K2" s="3" t="s">
        <v>11</v>
      </c>
      <c r="L2" s="3" t="s">
        <v>12</v>
      </c>
      <c r="M2" s="3" t="s">
        <v>13</v>
      </c>
      <c r="N2" s="3" t="s">
        <v>14</v>
      </c>
    </row>
    <row r="3" spans="1:14" ht="45.75" hidden="1" thickBot="1" x14ac:dyDescent="0.3">
      <c r="A3" s="11" t="s">
        <v>15</v>
      </c>
      <c r="B3" s="17" t="s">
        <v>16</v>
      </c>
      <c r="C3" s="39" t="s">
        <v>17</v>
      </c>
      <c r="D3" s="72">
        <v>0</v>
      </c>
      <c r="E3" s="72">
        <v>-49.5</v>
      </c>
      <c r="F3" s="72">
        <v>-60.1</v>
      </c>
      <c r="G3" s="72">
        <v>-49.6</v>
      </c>
      <c r="H3" s="72">
        <v>-54.9</v>
      </c>
      <c r="I3" s="72">
        <v>0</v>
      </c>
      <c r="J3" s="72">
        <v>-214.1</v>
      </c>
      <c r="K3" s="18" t="s">
        <v>18</v>
      </c>
      <c r="L3" s="49" t="str">
        <f t="shared" ref="L3:L20" si="0">CONCATENATE("The ",B3," measure: ",C3," is ",LOWER(K3),". ",M3)</f>
        <v>The 2023-24 Budget measure: Nature Positive Plan – better for the environment, better for business is partially legislated. The Nature Repair Market was legislated on 15 December 2023. Legislation is required to deliver further reforms.</v>
      </c>
      <c r="M3" s="50" t="s">
        <v>19</v>
      </c>
      <c r="N3" s="48"/>
    </row>
    <row r="4" spans="1:14" s="5" customFormat="1" ht="45.75" hidden="1" thickBot="1" x14ac:dyDescent="0.3">
      <c r="A4" s="7" t="s">
        <v>20</v>
      </c>
      <c r="B4" s="16" t="s">
        <v>21</v>
      </c>
      <c r="C4" s="69" t="s">
        <v>22</v>
      </c>
      <c r="D4" s="30">
        <v>0</v>
      </c>
      <c r="E4" s="30">
        <v>0</v>
      </c>
      <c r="F4" s="30">
        <v>-25.902999999999999</v>
      </c>
      <c r="G4" s="30">
        <v>23.896999999999998</v>
      </c>
      <c r="H4" s="30">
        <v>57.718000000000004</v>
      </c>
      <c r="I4" s="31">
        <v>90.933000000000007</v>
      </c>
      <c r="J4" s="31">
        <v>146.64499999999998</v>
      </c>
      <c r="K4" s="74" t="s">
        <v>23</v>
      </c>
      <c r="L4" s="49" t="str">
        <f t="shared" si="0"/>
        <v xml:space="preserve">The 2024-25 MYEFO  measure: Australian Universities Accord - further reforms is unlegislated. A component of the measure relating to establishing the Australian Tertiary Education Commission (ATEC) requires legislation. </v>
      </c>
      <c r="M4" s="51" t="s">
        <v>24</v>
      </c>
      <c r="N4" s="6" t="s">
        <v>25</v>
      </c>
    </row>
    <row r="5" spans="1:14" s="5" customFormat="1" ht="45.75" hidden="1" thickBot="1" x14ac:dyDescent="0.3">
      <c r="A5" s="7" t="s">
        <v>20</v>
      </c>
      <c r="B5" s="16" t="s">
        <v>21</v>
      </c>
      <c r="C5" s="69" t="s">
        <v>26</v>
      </c>
      <c r="D5" s="30">
        <v>0</v>
      </c>
      <c r="E5" s="30">
        <v>0</v>
      </c>
      <c r="F5" s="30">
        <v>-175.72099999999998</v>
      </c>
      <c r="G5" s="30">
        <v>-242.99800000000002</v>
      </c>
      <c r="H5" s="30">
        <v>-244.12899999999999</v>
      </c>
      <c r="I5" s="31">
        <v>-257.02499999999998</v>
      </c>
      <c r="J5" s="31">
        <v>-919.87299999999993</v>
      </c>
      <c r="K5" s="74" t="s">
        <v>23</v>
      </c>
      <c r="L5" s="49" t="str">
        <f t="shared" si="0"/>
        <v xml:space="preserve">The 2024-25 MYEFO  measure: Building Australia’s Future - A fairer deal for students is unlegislated. The legislation associated with the measure was scheduled to be introduced to the Parliament in July 2025, the first sitting day of the 48th Parliament. </v>
      </c>
      <c r="M5" s="52" t="s">
        <v>27</v>
      </c>
      <c r="N5" s="6" t="s">
        <v>25</v>
      </c>
    </row>
    <row r="6" spans="1:14" ht="75.75" hidden="1" thickBot="1" x14ac:dyDescent="0.3">
      <c r="A6" s="7" t="s">
        <v>20</v>
      </c>
      <c r="B6" s="16" t="s">
        <v>28</v>
      </c>
      <c r="C6" s="70" t="s">
        <v>29</v>
      </c>
      <c r="D6" s="32">
        <v>0</v>
      </c>
      <c r="E6" s="30">
        <v>0</v>
      </c>
      <c r="F6" s="30">
        <v>-2.2000000000000002</v>
      </c>
      <c r="G6" s="30">
        <v>137.6</v>
      </c>
      <c r="H6" s="30">
        <v>141.4</v>
      </c>
      <c r="I6" s="32">
        <v>133.9</v>
      </c>
      <c r="J6" s="32">
        <v>410.7</v>
      </c>
      <c r="K6" s="74" t="s">
        <v>18</v>
      </c>
      <c r="L6" s="49" t="str">
        <f t="shared" si="0"/>
        <v>The 2024-25 Budget measure: Child Care Subsidy Reform: Further Measures for Strong and Sustainable Foundations is partially legislated. All essential major components of measure do not require legislation or are legislated, except for one minor component of this measure, direct collection of gap fees by Family Day Care and In-Home Care providers, which requires legislation by the end of 2025.</v>
      </c>
      <c r="M6" s="49" t="s">
        <v>30</v>
      </c>
      <c r="N6" s="6" t="s">
        <v>31</v>
      </c>
    </row>
    <row r="7" spans="1:14" ht="45.75" hidden="1" thickBot="1" x14ac:dyDescent="0.3">
      <c r="A7" s="7" t="s">
        <v>32</v>
      </c>
      <c r="B7" s="16" t="s">
        <v>33</v>
      </c>
      <c r="C7" s="71" t="s">
        <v>34</v>
      </c>
      <c r="D7" s="33">
        <v>0</v>
      </c>
      <c r="E7" s="30">
        <v>-7.44</v>
      </c>
      <c r="F7" s="30">
        <v>-15.2</v>
      </c>
      <c r="G7" s="30">
        <v>-22.3</v>
      </c>
      <c r="H7" s="30">
        <v>-8.6</v>
      </c>
      <c r="I7" s="32">
        <v>0</v>
      </c>
      <c r="J7" s="32">
        <v>-53.5</v>
      </c>
      <c r="K7" s="74" t="s">
        <v>18</v>
      </c>
      <c r="L7" s="49" t="str">
        <f t="shared" si="0"/>
        <v xml:space="preserve">The 2023-24 MYEFO measure: Simplified Trade System – building a regulatory and border security foundation is partially legislated. </v>
      </c>
      <c r="M7" s="53"/>
      <c r="N7" s="6" t="s">
        <v>31</v>
      </c>
    </row>
    <row r="8" spans="1:14" ht="15.75" hidden="1" thickBot="1" x14ac:dyDescent="0.3">
      <c r="A8" s="11" t="s">
        <v>35</v>
      </c>
      <c r="B8" s="16" t="str">
        <f t="shared" ref="B8" si="1">B7</f>
        <v>2023-24 MYEFO</v>
      </c>
      <c r="C8" s="71" t="s">
        <v>36</v>
      </c>
      <c r="D8" s="34">
        <v>0</v>
      </c>
      <c r="E8" s="34">
        <v>0</v>
      </c>
      <c r="F8" s="35">
        <v>-63.493000000000002</v>
      </c>
      <c r="G8" s="35">
        <v>-105.62499999999999</v>
      </c>
      <c r="H8" s="35">
        <v>-138.41299999999998</v>
      </c>
      <c r="I8" s="34">
        <v>-74.546999999999997</v>
      </c>
      <c r="J8" s="34">
        <v>-382.07799999999997</v>
      </c>
      <c r="K8" s="74" t="s">
        <v>23</v>
      </c>
      <c r="L8" s="49" t="str">
        <f t="shared" si="0"/>
        <v xml:space="preserve">The 2023-24 MYEFO measure: Payday Super is unlegislated. </v>
      </c>
      <c r="M8" s="53"/>
      <c r="N8" s="13" t="s">
        <v>37</v>
      </c>
    </row>
    <row r="9" spans="1:14" ht="30.75" hidden="1" thickBot="1" x14ac:dyDescent="0.3">
      <c r="A9" s="7" t="s">
        <v>35</v>
      </c>
      <c r="B9" s="16" t="s">
        <v>28</v>
      </c>
      <c r="C9" s="70" t="s">
        <v>38</v>
      </c>
      <c r="D9" s="32">
        <v>0</v>
      </c>
      <c r="E9" s="32">
        <v>-25</v>
      </c>
      <c r="F9" s="36">
        <v>-72.2</v>
      </c>
      <c r="G9" s="36">
        <v>-64.2</v>
      </c>
      <c r="H9" s="36">
        <v>-54.8</v>
      </c>
      <c r="I9" s="32">
        <v>-64.8</v>
      </c>
      <c r="J9" s="32">
        <v>-281</v>
      </c>
      <c r="K9" s="18" t="s">
        <v>18</v>
      </c>
      <c r="L9" s="49" t="str">
        <f t="shared" si="0"/>
        <v>The 2024-25 Budget measure: Amendments to existing measures is partially legislated. Legislation required to implement the elements contained in this measure remain outstanding.</v>
      </c>
      <c r="M9" s="54" t="s">
        <v>39</v>
      </c>
      <c r="N9" s="10" t="s">
        <v>31</v>
      </c>
    </row>
    <row r="10" spans="1:14" ht="75.75" hidden="1" thickBot="1" x14ac:dyDescent="0.3">
      <c r="A10" s="7" t="s">
        <v>35</v>
      </c>
      <c r="B10" s="16" t="s">
        <v>16</v>
      </c>
      <c r="C10" s="70" t="s">
        <v>40</v>
      </c>
      <c r="D10" s="9">
        <v>0</v>
      </c>
      <c r="E10" s="9">
        <v>-5.6</v>
      </c>
      <c r="F10" s="14">
        <v>-15.2</v>
      </c>
      <c r="G10" s="14">
        <v>309</v>
      </c>
      <c r="H10" s="14">
        <v>614.20000000000005</v>
      </c>
      <c r="I10" s="9">
        <v>0</v>
      </c>
      <c r="J10" s="9">
        <v>902.4</v>
      </c>
      <c r="K10" s="18" t="s">
        <v>23</v>
      </c>
      <c r="L10" s="49" t="str">
        <f t="shared" si="0"/>
        <v>The 2023-24 Budget measure: Better Targeted Superannuation Concessions is unlegislated. Currently before Parliament and introduced in Treasury Laws Amendment (Better Targeted Superannuation Concessions and Other Measures) Bill 2023 and the Superannuation (Better Targeted superannuation Concessions) Imposition Bill 2023. The Better Targeted Superannuation Concessions regulations are reliant on the passage of the primary legislation.</v>
      </c>
      <c r="M10" s="55" t="s">
        <v>41</v>
      </c>
      <c r="N10" s="10" t="s">
        <v>31</v>
      </c>
    </row>
    <row r="11" spans="1:14" ht="45.75" hidden="1" thickBot="1" x14ac:dyDescent="0.3">
      <c r="A11" s="11" t="s">
        <v>35</v>
      </c>
      <c r="B11" s="17" t="s">
        <v>28</v>
      </c>
      <c r="C11" s="71" t="s">
        <v>42</v>
      </c>
      <c r="D11" s="12">
        <v>0</v>
      </c>
      <c r="E11" s="12">
        <v>0</v>
      </c>
      <c r="F11" s="15">
        <v>-88.8</v>
      </c>
      <c r="G11" s="15">
        <v>-7.6</v>
      </c>
      <c r="H11" s="15">
        <v>-4.5999999999999996</v>
      </c>
      <c r="I11" s="12">
        <v>2.9</v>
      </c>
      <c r="J11" s="12">
        <v>-98.1</v>
      </c>
      <c r="K11" s="18" t="s">
        <v>23</v>
      </c>
      <c r="L11" s="49" t="str">
        <f t="shared" si="0"/>
        <v>The 2024-25 Budget measure: Cyber Security of Regulators and Improving Registers is unlegislated. The legislation associated with ceasing the Modernising Business Registers Program remains outstanding.</v>
      </c>
      <c r="M11" s="55" t="s">
        <v>43</v>
      </c>
      <c r="N11" s="10" t="s">
        <v>31</v>
      </c>
    </row>
    <row r="12" spans="1:14" ht="45.75" hidden="1" thickBot="1" x14ac:dyDescent="0.3">
      <c r="A12" s="11" t="s">
        <v>35</v>
      </c>
      <c r="B12" s="17" t="s">
        <v>28</v>
      </c>
      <c r="C12" s="71" t="s">
        <v>44</v>
      </c>
      <c r="D12" s="12">
        <v>0</v>
      </c>
      <c r="E12" s="12">
        <v>0</v>
      </c>
      <c r="F12" s="15">
        <v>-26.7</v>
      </c>
      <c r="G12" s="15">
        <v>-7.4</v>
      </c>
      <c r="H12" s="15">
        <v>-8.5</v>
      </c>
      <c r="I12" s="12">
        <v>-8.1999999999999993</v>
      </c>
      <c r="J12" s="12">
        <v>-50.8</v>
      </c>
      <c r="K12" s="18" t="s">
        <v>18</v>
      </c>
      <c r="L12" s="49" t="str">
        <f t="shared" si="0"/>
        <v xml:space="preserve">The 2024-25 Budget measure: Fighting Scams is partially legislated. The primary legislation introduced in Scams Prevention Framework Bill 2025 has been legislated. There remain outstanding legislative instruments to be made in relation to this measure. </v>
      </c>
      <c r="M12" s="56" t="s">
        <v>45</v>
      </c>
      <c r="N12" s="10" t="s">
        <v>31</v>
      </c>
    </row>
    <row r="13" spans="1:14" ht="75.75" hidden="1" thickBot="1" x14ac:dyDescent="0.3">
      <c r="A13" s="7" t="s">
        <v>35</v>
      </c>
      <c r="B13" s="16" t="s">
        <v>33</v>
      </c>
      <c r="C13" s="70" t="s">
        <v>46</v>
      </c>
      <c r="D13" s="9">
        <v>0</v>
      </c>
      <c r="E13" s="9">
        <v>-9.5</v>
      </c>
      <c r="F13" s="14">
        <v>-39.299999999999997</v>
      </c>
      <c r="G13" s="14">
        <v>-39.700000000000003</v>
      </c>
      <c r="H13" s="14">
        <v>-40</v>
      </c>
      <c r="I13" s="9">
        <v>0</v>
      </c>
      <c r="J13" s="9">
        <v>-128.5</v>
      </c>
      <c r="K13" s="18" t="s">
        <v>18</v>
      </c>
      <c r="L13" s="49" t="str">
        <f t="shared" si="0"/>
        <v>The 2023-24 MYEFO measure: Minor amendments to existing measures is partially legislated. Currently before Parliament and introduced in Treasury Laws Amendment (Better Targeted Superannuation Concessions and Other Measures) Bill 2023 and the Superannuation (Better Targeted superannuation Concessions) Imposition Bill 2023. The Better Targeted Superannuation Concessions regulations are reliant on the passage of the primary legislation.</v>
      </c>
      <c r="M13" s="55" t="s">
        <v>41</v>
      </c>
      <c r="N13" s="10" t="s">
        <v>31</v>
      </c>
    </row>
    <row r="14" spans="1:14" ht="60.75" hidden="1" thickBot="1" x14ac:dyDescent="0.3">
      <c r="A14" s="7" t="s">
        <v>35</v>
      </c>
      <c r="B14" s="16" t="s">
        <v>16</v>
      </c>
      <c r="C14" s="70" t="s">
        <v>47</v>
      </c>
      <c r="D14" s="9">
        <v>0</v>
      </c>
      <c r="E14" s="9">
        <v>498.6</v>
      </c>
      <c r="F14" s="14">
        <v>598.70000000000005</v>
      </c>
      <c r="G14" s="14">
        <v>799.1</v>
      </c>
      <c r="H14" s="14">
        <v>499.1</v>
      </c>
      <c r="I14" s="9">
        <v>0</v>
      </c>
      <c r="J14" s="9">
        <v>2395.6</v>
      </c>
      <c r="K14" s="18" t="s">
        <v>18</v>
      </c>
      <c r="L14" s="49" t="str">
        <f t="shared" si="0"/>
        <v>The 2023-24 Budget measure: Petroleum Resource Rent Tax - Government Response to the Review of the PRRT Gas Transfer Pricing arrangements is partially legislated. Component requiring legislation relating to the Callahan Review remains outstanding.</v>
      </c>
      <c r="M14" s="55" t="s">
        <v>48</v>
      </c>
      <c r="N14" s="10" t="s">
        <v>31</v>
      </c>
    </row>
    <row r="15" spans="1:14" ht="75.75" hidden="1" thickBot="1" x14ac:dyDescent="0.3">
      <c r="A15" s="7" t="s">
        <v>35</v>
      </c>
      <c r="B15" s="16" t="s">
        <v>16</v>
      </c>
      <c r="C15" s="70" t="s">
        <v>49</v>
      </c>
      <c r="D15" s="9">
        <v>0</v>
      </c>
      <c r="E15" s="9">
        <v>-41.4</v>
      </c>
      <c r="F15" s="14">
        <v>-0.5</v>
      </c>
      <c r="G15" s="14">
        <v>0</v>
      </c>
      <c r="H15" s="14">
        <v>1120</v>
      </c>
      <c r="I15" s="9">
        <v>0</v>
      </c>
      <c r="J15" s="9">
        <v>1078.0999999999999</v>
      </c>
      <c r="K15" s="75" t="s">
        <v>23</v>
      </c>
      <c r="L15" s="49" t="str">
        <f t="shared" si="0"/>
        <v>The 2023-24 Budget measure: Securing Australians' Superannuation Package – increasing the payment frequency of the Superannuation Guarantee (SG) and investing in SG compliance is unlegislated. Requires legislation and regulations to fully implement the measures.</v>
      </c>
      <c r="M15" s="55" t="s">
        <v>50</v>
      </c>
      <c r="N15" s="13" t="s">
        <v>31</v>
      </c>
    </row>
    <row r="16" spans="1:14" ht="30.75" hidden="1" thickBot="1" x14ac:dyDescent="0.3">
      <c r="A16" s="7" t="s">
        <v>35</v>
      </c>
      <c r="B16" s="16" t="s">
        <v>28</v>
      </c>
      <c r="C16" s="70" t="s">
        <v>51</v>
      </c>
      <c r="D16" s="9">
        <v>0</v>
      </c>
      <c r="E16" s="9">
        <v>0</v>
      </c>
      <c r="F16" s="14">
        <v>-0.1</v>
      </c>
      <c r="G16" s="14">
        <v>196.7</v>
      </c>
      <c r="H16" s="14">
        <v>197</v>
      </c>
      <c r="I16" s="9">
        <v>198.5</v>
      </c>
      <c r="J16" s="57">
        <v>592</v>
      </c>
      <c r="K16" s="76" t="s">
        <v>23</v>
      </c>
      <c r="L16" s="49" t="str">
        <f t="shared" si="0"/>
        <v>The 2024-25 Budget measure: Strengthening the foreign resident capital gains tax regime is unlegislated. Primary legislation required to fully implement.</v>
      </c>
      <c r="M16" s="59" t="s">
        <v>52</v>
      </c>
      <c r="N16" s="60" t="s">
        <v>31</v>
      </c>
    </row>
    <row r="17" spans="1:14" ht="30.75" hidden="1" thickBot="1" x14ac:dyDescent="0.3">
      <c r="A17" s="7" t="s">
        <v>35</v>
      </c>
      <c r="B17" s="16" t="s">
        <v>28</v>
      </c>
      <c r="C17" s="70" t="s">
        <v>53</v>
      </c>
      <c r="D17" s="9">
        <v>0</v>
      </c>
      <c r="E17" s="9">
        <v>-25.6</v>
      </c>
      <c r="F17" s="14">
        <v>-38.1</v>
      </c>
      <c r="G17" s="14">
        <v>-25.8</v>
      </c>
      <c r="H17" s="14">
        <v>-14.1</v>
      </c>
      <c r="I17" s="9">
        <v>-11.7</v>
      </c>
      <c r="J17" s="57">
        <v>-115.3</v>
      </c>
      <c r="K17" s="76" t="s">
        <v>18</v>
      </c>
      <c r="L17" s="49" t="str">
        <f t="shared" si="0"/>
        <v>The 2024-25 Budget measure: Treasury Portfolio – additional resourcing is partially legislated. Legislation related to beneficial ownership transparency requirements remains outstanding.</v>
      </c>
      <c r="M17" s="59" t="s">
        <v>54</v>
      </c>
      <c r="N17" s="60" t="s">
        <v>31</v>
      </c>
    </row>
    <row r="18" spans="1:14" ht="75" hidden="1" x14ac:dyDescent="0.25">
      <c r="A18" s="11" t="s">
        <v>35</v>
      </c>
      <c r="B18" s="17" t="s">
        <v>16</v>
      </c>
      <c r="C18" s="71" t="s">
        <v>53</v>
      </c>
      <c r="D18" s="12">
        <v>0.4</v>
      </c>
      <c r="E18" s="12">
        <v>-73.2</v>
      </c>
      <c r="F18" s="15">
        <v>-62.5</v>
      </c>
      <c r="G18" s="15">
        <v>-6.2</v>
      </c>
      <c r="H18" s="15">
        <v>-10.1</v>
      </c>
      <c r="I18" s="12">
        <v>0</v>
      </c>
      <c r="J18" s="58">
        <v>-151.6</v>
      </c>
      <c r="K18" s="77" t="s">
        <v>18</v>
      </c>
      <c r="L18" s="49" t="str">
        <f t="shared" si="0"/>
        <v>The 2023-24 Budget measure: Treasury Portfolio – additional resourcing is partially legislated. The Australian Charities and Not-for-profit Commission Review - Rec 17 (secrecy provisions) component is currently before Parliament and introduced in Treasury Laws Amendment (Better Targeted Superannuation Concessions and Other Measures) Bill 2023. The regulations are reliant on the passage of the primary legislation.</v>
      </c>
      <c r="M18" s="59" t="s">
        <v>55</v>
      </c>
      <c r="N18" s="60" t="s">
        <v>31</v>
      </c>
    </row>
    <row r="19" spans="1:14" ht="60.75" thickBot="1" x14ac:dyDescent="0.3">
      <c r="A19" s="98" t="s">
        <v>56</v>
      </c>
      <c r="B19" s="99" t="s">
        <v>16</v>
      </c>
      <c r="C19" s="81" t="s">
        <v>57</v>
      </c>
      <c r="D19" s="90">
        <v>0</v>
      </c>
      <c r="E19" s="90">
        <v>-198.8</v>
      </c>
      <c r="F19" s="91">
        <v>-194.8</v>
      </c>
      <c r="G19" s="91">
        <v>-220.9</v>
      </c>
      <c r="H19" s="91">
        <v>-185.7</v>
      </c>
      <c r="I19" s="90">
        <v>0</v>
      </c>
      <c r="J19" s="90">
        <v>-800.2</v>
      </c>
      <c r="K19" s="85" t="s">
        <v>18</v>
      </c>
      <c r="L19" s="84" t="str">
        <f t="shared" si="0"/>
        <v>The 2023-24 Budget measure: Strengthened and Sustainably Funded Biosecurity System is partially legislated. The bills that would provide for the biosecurity protection levy framework are still currently before the Senate. As a result, the required legislation is not in place for the levy to have commenced from 1 July 2024 as announced in the 2023-24 Budget.</v>
      </c>
      <c r="M19" s="86" t="s">
        <v>58</v>
      </c>
      <c r="N19" s="13" t="s">
        <v>31</v>
      </c>
    </row>
    <row r="20" spans="1:14" ht="45.75" thickBot="1" x14ac:dyDescent="0.3">
      <c r="A20" s="100" t="s">
        <v>59</v>
      </c>
      <c r="B20" s="99" t="s">
        <v>16</v>
      </c>
      <c r="C20" s="97" t="s">
        <v>60</v>
      </c>
      <c r="D20" s="50">
        <v>0</v>
      </c>
      <c r="E20" s="50">
        <v>-85.8</v>
      </c>
      <c r="F20" s="50">
        <v>-90.4</v>
      </c>
      <c r="G20" s="50">
        <v>-39.9</v>
      </c>
      <c r="H20" s="50">
        <v>-50.7</v>
      </c>
      <c r="I20" s="50">
        <v>0</v>
      </c>
      <c r="J20" s="50">
        <v>-266.8</v>
      </c>
      <c r="K20" s="88" t="s">
        <v>18</v>
      </c>
      <c r="L20" s="84" t="str">
        <f t="shared" si="0"/>
        <v>The 2023-24 Budget measure: Nuclear-Powered Submarine Program - initial implementation is partially legislated.  This measure is a transfer to various agencies, with some of the components not for publication (nfp) due to commercial sensitivities.</v>
      </c>
      <c r="M20" s="86" t="s">
        <v>61</v>
      </c>
      <c r="N20" s="13" t="s">
        <v>31</v>
      </c>
    </row>
    <row r="21" spans="1:14" ht="45.75" thickBot="1" x14ac:dyDescent="0.3">
      <c r="A21" s="98" t="s">
        <v>62</v>
      </c>
      <c r="B21" s="47" t="s">
        <v>21</v>
      </c>
      <c r="C21" s="81" t="s">
        <v>63</v>
      </c>
      <c r="D21" s="37"/>
      <c r="E21" s="37"/>
      <c r="F21" s="38">
        <v>-64.061999999999998</v>
      </c>
      <c r="G21" s="38">
        <v>-50.268999999999998</v>
      </c>
      <c r="H21" s="38">
        <v>-61.46</v>
      </c>
      <c r="I21" s="37">
        <v>-71.140999999999991</v>
      </c>
      <c r="J21" s="37">
        <v>-246.93200000000002</v>
      </c>
      <c r="K21" s="101" t="s">
        <v>18</v>
      </c>
      <c r="L21" s="102" t="e">
        <f>CONCATENATE("The ",B21," measure: ",C21," is ",LOWER(#REF!),". ",M21)</f>
        <v>#REF!</v>
      </c>
      <c r="M21" s="86" t="s">
        <v>64</v>
      </c>
      <c r="N21" s="13" t="s">
        <v>37</v>
      </c>
    </row>
    <row r="22" spans="1:14" ht="90.75" thickBot="1" x14ac:dyDescent="0.3">
      <c r="A22" s="98" t="s">
        <v>62</v>
      </c>
      <c r="B22" s="47" t="s">
        <v>21</v>
      </c>
      <c r="C22" s="81" t="s">
        <v>65</v>
      </c>
      <c r="D22" s="37"/>
      <c r="E22" s="37"/>
      <c r="F22" s="38">
        <v>157.12400000000008</v>
      </c>
      <c r="G22" s="38">
        <v>-1155.9740000000002</v>
      </c>
      <c r="H22" s="38">
        <v>-858.73999999999967</v>
      </c>
      <c r="I22" s="37">
        <v>1613.0319999999999</v>
      </c>
      <c r="J22" s="38">
        <v>-244.55799999999948</v>
      </c>
      <c r="K22" s="101" t="s">
        <v>18</v>
      </c>
      <c r="L22" s="102" t="e">
        <f>CONCATENATE("The ",B22," measure: ",C22," is ",LOWER(#REF!),". ",M22)</f>
        <v>#REF!</v>
      </c>
      <c r="M22" s="86" t="s">
        <v>66</v>
      </c>
      <c r="N22" s="13" t="s">
        <v>37</v>
      </c>
    </row>
    <row r="23" spans="1:14" ht="45.75" thickBot="1" x14ac:dyDescent="0.3">
      <c r="A23" s="98" t="s">
        <v>62</v>
      </c>
      <c r="B23" s="47" t="s">
        <v>21</v>
      </c>
      <c r="C23" s="81" t="s">
        <v>67</v>
      </c>
      <c r="D23" s="37"/>
      <c r="E23" s="37"/>
      <c r="F23" s="37">
        <v>-10.161</v>
      </c>
      <c r="G23" s="37">
        <v>-84.318000000000012</v>
      </c>
      <c r="H23" s="38">
        <v>-81.53</v>
      </c>
      <c r="I23" s="38">
        <v>-75.695999999999998</v>
      </c>
      <c r="J23" s="38">
        <v>-251.70500000000001</v>
      </c>
      <c r="K23" s="101" t="s">
        <v>23</v>
      </c>
      <c r="L23" s="102" t="str">
        <f>CONCATENATE("The ",B23," measure: ",C23," is ",LOWER(K23),". ",M23)</f>
        <v xml:space="preserve">The 2024-25 MYEFO  measure: Establishment of the Australian Centre for Disease Control is unlegislated. This measure builds on previous funding to establish the interim Australian Centre for Disease Control (CDC) and involves legislation and ongoing funding to create a permanent entity. </v>
      </c>
      <c r="M23" s="86" t="s">
        <v>68</v>
      </c>
      <c r="N23" s="13" t="s">
        <v>37</v>
      </c>
    </row>
    <row r="24" spans="1:14" ht="60.75" thickBot="1" x14ac:dyDescent="0.3">
      <c r="A24" s="98" t="s">
        <v>62</v>
      </c>
      <c r="B24" s="47" t="s">
        <v>21</v>
      </c>
      <c r="C24" s="81" t="s">
        <v>69</v>
      </c>
      <c r="D24" s="37"/>
      <c r="E24" s="37"/>
      <c r="F24" s="37">
        <v>-248.11999999999998</v>
      </c>
      <c r="G24" s="37">
        <v>-195.96700000000001</v>
      </c>
      <c r="H24" s="38">
        <v>1154.5129999999999</v>
      </c>
      <c r="I24" s="38">
        <v>1334.3240000000001</v>
      </c>
      <c r="J24" s="38">
        <v>2044.7499999999995</v>
      </c>
      <c r="K24" s="101" t="s">
        <v>18</v>
      </c>
      <c r="L24" s="102" t="str">
        <f>CONCATENATE("The ",B24," measure: ",C24," is ",LOWER(K24),". ",M24)</f>
        <v>The 2024-25 MYEFO  measure: Improving Aged Care Support is partially legislated. The new Aged Care Act was scheduled to commence on 1 July 2025, however the Government has delayed commencement through proclamation to 1 November 2025. There is further amending legislation currently before Parliament, with two amending Bills introduced 24 July 2025.</v>
      </c>
      <c r="M24" s="86" t="s">
        <v>70</v>
      </c>
      <c r="N24" s="13" t="s">
        <v>37</v>
      </c>
    </row>
    <row r="25" spans="1:14" ht="60.75" thickBot="1" x14ac:dyDescent="0.3">
      <c r="A25" s="7" t="s">
        <v>62</v>
      </c>
      <c r="B25" s="82" t="s">
        <v>28</v>
      </c>
      <c r="C25" s="70" t="s">
        <v>71</v>
      </c>
      <c r="D25" s="9">
        <v>0</v>
      </c>
      <c r="E25" s="9">
        <v>0</v>
      </c>
      <c r="F25" s="14">
        <v>-30.9</v>
      </c>
      <c r="G25" s="14">
        <v>-44.8</v>
      </c>
      <c r="H25" s="14">
        <v>-10.3</v>
      </c>
      <c r="I25" s="9">
        <v>-14.6</v>
      </c>
      <c r="J25" s="9">
        <v>-100.6</v>
      </c>
      <c r="K25" s="103" t="s">
        <v>18</v>
      </c>
      <c r="L25" s="84" t="str">
        <f t="shared" ref="L25:L26" si="2">CONCATENATE("The ",B25," measure: ",C25," is ",LOWER(K25),". ",M25)</f>
        <v xml:space="preserve">The 2024-25 Budget measure: Mental Health is partially legislated. The 'Better Access Response - Redesigning the Better Access Initiative' is unlegislated. The changes to a number of legislated instruments is on track to be implemented in advance of Tranche 1 commencing 1 November 2025. 
 </v>
      </c>
      <c r="M25" s="104" t="s">
        <v>72</v>
      </c>
      <c r="N25" s="10"/>
    </row>
    <row r="26" spans="1:14" ht="180.75" thickBot="1" x14ac:dyDescent="0.3">
      <c r="A26" s="11" t="s">
        <v>62</v>
      </c>
      <c r="B26" s="83" t="s">
        <v>16</v>
      </c>
      <c r="C26" s="71" t="s">
        <v>73</v>
      </c>
      <c r="D26" s="12">
        <v>-0.7</v>
      </c>
      <c r="E26" s="12">
        <v>-1370.5</v>
      </c>
      <c r="F26" s="15">
        <v>-1633.1</v>
      </c>
      <c r="G26" s="15">
        <v>-1288.2</v>
      </c>
      <c r="H26" s="15">
        <v>-1308.5999999999999</v>
      </c>
      <c r="I26" s="12">
        <v>0</v>
      </c>
      <c r="J26" s="12">
        <v>-5601.2</v>
      </c>
      <c r="K26" s="89" t="s">
        <v>18</v>
      </c>
      <c r="L26" s="84" t="str">
        <f t="shared" si="2"/>
        <v>The 2023-24 Budget measure: Strengthening Medicare is partially legislated. Modernising My Health Record sub-measure: partially legislated - legislative amendments passed parliament on 12 February 2025 to establish a regulatory framework to mandate the sharing of health information to My Health Record. Rules to prescribe the scope of the health information to be shared are in development.
Health Legislation Amendment (Modernising My Health Record – Sharing By Default) Act 2025.
Workforce - Education for the Future Primary Care Workforce measure. Pre-Fellowship Program -  Legislated - Secondary legislation (regulations). Health Insurance Regulations 2028 subsection 26(2). The Pre-Fellowship Program has been legislated, with the legislative instrument being registered as of 20 March 2024.</v>
      </c>
      <c r="M26" s="105" t="s">
        <v>74</v>
      </c>
      <c r="N26" s="13"/>
    </row>
    <row r="27" spans="1:14" x14ac:dyDescent="0.25">
      <c r="A27" s="92"/>
      <c r="B27" s="93"/>
      <c r="C27" s="94"/>
      <c r="D27" s="95"/>
      <c r="E27" s="95"/>
      <c r="F27" s="95"/>
      <c r="G27" s="95"/>
      <c r="H27" s="95"/>
      <c r="I27" s="95"/>
      <c r="J27" s="95"/>
      <c r="K27" s="96"/>
      <c r="L27" s="84"/>
      <c r="M27" s="86"/>
      <c r="N27" s="87"/>
    </row>
    <row r="28" spans="1:14" x14ac:dyDescent="0.25">
      <c r="A28" s="92"/>
      <c r="B28" s="93"/>
      <c r="C28" s="94"/>
      <c r="D28" s="95"/>
      <c r="E28" s="95"/>
      <c r="F28" s="95"/>
      <c r="G28" s="95"/>
      <c r="H28" s="95"/>
      <c r="I28" s="95"/>
      <c r="J28" s="95"/>
      <c r="K28" s="96"/>
      <c r="L28" s="84"/>
      <c r="M28" s="86"/>
      <c r="N28" s="87"/>
    </row>
    <row r="29" spans="1:14" x14ac:dyDescent="0.25">
      <c r="A29" s="92"/>
      <c r="B29" s="93"/>
      <c r="C29" s="94"/>
      <c r="D29" s="95"/>
      <c r="E29" s="95"/>
      <c r="F29" s="95"/>
      <c r="G29" s="95"/>
      <c r="H29" s="95"/>
      <c r="I29" s="95"/>
      <c r="J29" s="95"/>
      <c r="K29" s="96"/>
      <c r="L29" s="84"/>
      <c r="M29" s="86"/>
      <c r="N29" s="87"/>
    </row>
    <row r="30" spans="1:14" x14ac:dyDescent="0.25">
      <c r="A30" s="92"/>
      <c r="B30" s="93"/>
      <c r="C30" s="94"/>
      <c r="D30" s="95"/>
      <c r="E30" s="95"/>
      <c r="F30" s="95"/>
      <c r="G30" s="95"/>
      <c r="H30" s="95"/>
      <c r="I30" s="95"/>
      <c r="J30" s="95"/>
      <c r="K30" s="96"/>
      <c r="L30" s="84"/>
      <c r="M30" s="86"/>
      <c r="N30" s="87"/>
    </row>
    <row r="31" spans="1:14" x14ac:dyDescent="0.25">
      <c r="A31" s="92"/>
      <c r="B31" s="93"/>
      <c r="C31" s="94"/>
      <c r="D31" s="95"/>
      <c r="E31" s="95"/>
      <c r="F31" s="95"/>
      <c r="G31" s="95"/>
      <c r="H31" s="95"/>
      <c r="I31" s="95"/>
      <c r="J31" s="95"/>
      <c r="K31" s="96"/>
      <c r="L31" s="84"/>
      <c r="M31" s="86"/>
      <c r="N31" s="87"/>
    </row>
    <row r="32" spans="1:14" x14ac:dyDescent="0.25">
      <c r="A32" s="92"/>
      <c r="B32" s="93"/>
      <c r="C32" s="94"/>
      <c r="D32" s="95"/>
      <c r="E32" s="95"/>
      <c r="F32" s="95"/>
      <c r="G32" s="95"/>
      <c r="H32" s="95"/>
      <c r="I32" s="95"/>
      <c r="J32" s="95"/>
      <c r="K32" s="96"/>
      <c r="L32" s="84"/>
      <c r="M32" s="86"/>
      <c r="N32" s="87"/>
    </row>
    <row r="33" spans="1:14" x14ac:dyDescent="0.25">
      <c r="A33" s="92"/>
      <c r="B33" s="93"/>
      <c r="C33" s="94"/>
      <c r="D33" s="95"/>
      <c r="E33" s="95"/>
      <c r="F33" s="95"/>
      <c r="G33" s="95"/>
      <c r="H33" s="95"/>
      <c r="I33" s="95"/>
      <c r="J33" s="95"/>
      <c r="K33" s="96"/>
      <c r="L33" s="84"/>
      <c r="M33" s="86"/>
      <c r="N33" s="87"/>
    </row>
    <row r="34" spans="1:14" x14ac:dyDescent="0.25">
      <c r="A34" s="92"/>
      <c r="B34" s="93"/>
      <c r="C34" s="94"/>
      <c r="D34" s="95"/>
      <c r="E34" s="95"/>
      <c r="F34" s="95"/>
      <c r="G34" s="95"/>
      <c r="H34" s="95"/>
      <c r="I34" s="95"/>
      <c r="J34" s="95"/>
      <c r="K34" s="96"/>
      <c r="L34" s="84"/>
      <c r="M34" s="86"/>
      <c r="N34" s="87"/>
    </row>
    <row r="35" spans="1:14" x14ac:dyDescent="0.25">
      <c r="A35" s="61" t="s">
        <v>75</v>
      </c>
      <c r="B35" s="61"/>
      <c r="C35" s="61"/>
      <c r="D35" s="65">
        <f>SUM(Existing_measures___unlegislated[UCB 22-23 ($m)])</f>
        <v>-0.29999999999999993</v>
      </c>
      <c r="E35" s="65">
        <f>SUM(Existing_measures___unlegislated[UCB  23-24 ($m)])</f>
        <v>-1393.74</v>
      </c>
      <c r="F35" s="65">
        <f>SUM(Existing_measures___unlegislated[UCB 24-25 ($m)])</f>
        <v>-2201.7359999999999</v>
      </c>
      <c r="G35" s="65">
        <f>SUM(Existing_measures___unlegislated[UCB 25-26 ($m)])</f>
        <v>-2185.4540000000002</v>
      </c>
      <c r="H35" s="65">
        <f>SUM(Existing_measures___unlegislated[UCB 26-27 ($m)])</f>
        <v>648.7590000000007</v>
      </c>
      <c r="I35" s="65">
        <f>SUM(Existing_measures___unlegislated[UCB 27-28 ($m)])</f>
        <v>2795.88</v>
      </c>
      <c r="J35" s="65">
        <f>SUM(Existing_measures___unlegislated[Total UCB ($m)])</f>
        <v>-2336.6510000000003</v>
      </c>
      <c r="K35" s="78"/>
      <c r="L35" s="66"/>
      <c r="M35" s="80" t="s">
        <v>76</v>
      </c>
      <c r="N35" s="66"/>
    </row>
  </sheetData>
  <hyperlinks>
    <hyperlink ref="C4" r:id="rId1" xr:uid="{BB2275A1-A087-4DE1-932C-E6A9942E14CB}"/>
    <hyperlink ref="C5" r:id="rId2" xr:uid="{12BE226D-FAB8-4AF9-A6C9-382AF7BA9021}"/>
    <hyperlink ref="C4:C5" r:id="rId3" display="Supporting Australia's Avian Influenza Preparedness and Response" xr:uid="{78F21D5C-BC76-4640-BB72-E8B924E87BCC}"/>
    <hyperlink ref="C6" r:id="rId4" location="page=100" display="https://budget.gov.au/content/bp2/download/bp2_2024-25.pdf - page=100" xr:uid="{D77B55DB-1430-4D13-AC8E-2D908AACE3B0}"/>
    <hyperlink ref="C7" r:id="rId5" xr:uid="{C0521AB6-C20D-42FE-9646-F069C5ECC3B6}"/>
    <hyperlink ref="C6:C7" r:id="rId6" display="Agriculture and Land Sectors – low emissions future" xr:uid="{7DB76CF7-CB1F-44C7-983B-B91025E67871}"/>
    <hyperlink ref="C8" r:id="rId7" display="Supporting Australia's Avian Influenza Preparedness and Response" xr:uid="{C4C1E142-5A86-4CF8-BDF7-4DEC9A510081}"/>
    <hyperlink ref="C9" r:id="rId8" location="page=24" display="https://budget.gov.au/content/bp2/download/bp2_2024-25.pdf - page=24" xr:uid="{31D7318D-C3C7-49AC-8936-B7889DFD2E12}"/>
    <hyperlink ref="C10" r:id="rId9" location="page=29" display="https://archive.budget.gov.au/2023-24/bp2/download/bp2_2023-24.pdf - page=29" xr:uid="{21AB9D29-2C16-4AB5-9062-E76EE6493793}"/>
    <hyperlink ref="C11" r:id="rId10" location="page=193" display="https://budget.gov.au/content/bp2/download/bp2_2024-25.pdf - page=193" xr:uid="{4F6F9D29-B507-4B64-B6C0-DE2A48D5C384}"/>
    <hyperlink ref="C9:C11" r:id="rId11" display="Agriculture and Land Sectors – low emissions future" xr:uid="{8AF0B3AB-4ED2-4C0E-9A92-1C79C7B5CC5A}"/>
    <hyperlink ref="C12" r:id="rId12" display="Agriculture and Land Sectors – low emissions future" xr:uid="{84DD070C-F2DD-46DE-906D-74ACD07E6A2C}"/>
    <hyperlink ref="C13" r:id="rId13" display="Simplified Trade System – building a regulatory and border security foundation" xr:uid="{BE868F05-A1D4-47CF-925B-304A39DB0729}"/>
    <hyperlink ref="C14" r:id="rId14" location="page=37" display="https://archive.budget.gov.au/2023-24/bp2/download/bp2_2023-24.pdf - page=37" xr:uid="{4C7E823E-87B3-4307-9B46-F0402255C05A}"/>
    <hyperlink ref="C15" r:id="rId15" location="page=40" display="https://archive.budget.gov.au/2023-24/bp2/download/bp2_2023-24.pdf - page=40" xr:uid="{91C20786-F875-4B6F-BDD1-3B3B44330022}"/>
    <hyperlink ref="C16" r:id="rId16" location="page=31" display="https://budget.gov.au/content/bp2/download/bp2_2024-25.pdf - page=31" xr:uid="{E3DCC32E-7B40-478E-9224-E508E55C1CD4}"/>
    <hyperlink ref="C17" r:id="rId17" location="page=197" display="https://budget.gov.au/content/bp2/download/bp2_2024-25.pdf - page=197" xr:uid="{2B137EB8-6D21-448E-8C05-3FCF98C69373}"/>
    <hyperlink ref="C18" r:id="rId18" location="page=227" display="https://archive.budget.gov.au/2023-24/bp2/download/bp2_2023-24.pdf - page=227" xr:uid="{08F9193A-38B0-49A4-8A26-417E0EC6CD60}"/>
    <hyperlink ref="C13:C18" r:id="rId19" display="Strengthened and Sustainably Funded Biosecurity System" xr:uid="{4466902B-BBD7-4D32-9AAF-F4DCA8F0B0BF}"/>
    <hyperlink ref="C13:C17" r:id="rId20" display="Agriculture and Land Sectors – low emissions future" xr:uid="{06407A90-7D3B-446F-9DFF-308A9DF3DA06}"/>
    <hyperlink ref="C3" r:id="rId21" xr:uid="{17B1EC77-7CBA-4C25-B022-2217B5C3E810}"/>
    <hyperlink ref="C19" r:id="rId22" display="Agriculture and Land Sectors – low emissions future" xr:uid="{856ED35F-CB35-48BB-BCFA-7DB43B03F5BF}"/>
    <hyperlink ref="C20" r:id="rId23" display="Agriculture and Land Sectors – low emissions future" xr:uid="{CD2F9ABD-ADAA-41F3-BA83-D5CD97EA42DE}"/>
    <hyperlink ref="C21" r:id="rId24" display="Supporting Australia's Avian Influenza Preparedness and Response" xr:uid="{8DE1AC7A-C963-4BE8-A44D-700A156A47A9}"/>
    <hyperlink ref="C22" r:id="rId25" display="Supporting Australia's Avian Influenza Preparedness and Response" xr:uid="{5B9B3C45-CBDA-4D76-8345-F4433E08E465}"/>
    <hyperlink ref="C23" r:id="rId26" display="Supporting Australia's Avian Influenza Preparedness and Response" xr:uid="{231B7EA2-A763-462D-B677-9AFDC32439E5}"/>
    <hyperlink ref="C24" r:id="rId27" display="Supporting Australia's Avian Influenza Preparedness and Response" xr:uid="{60BA5024-4045-4E33-B1DF-B732B2D7B3CD}"/>
    <hyperlink ref="C25" r:id="rId28" location="%20page=130" display="https://budget.gov.au/content/bp2/download/bp2_2024-25.pdf - %20page=130" xr:uid="{83F40668-5C5B-4BE7-8CC6-92F960F3FAA8}"/>
    <hyperlink ref="C26" r:id="rId29" location="page=161" display="https://archive.budget.gov.au/2023-24/bp2/download/bp2_2023-24.pdf - page=161" xr:uid="{0D9735C2-FC55-484F-B66C-F3B0557F8BD6}"/>
    <hyperlink ref="C25:C26" r:id="rId30" display="Agriculture and Land Sectors – low emissions future" xr:uid="{92FDBF77-3EC3-4084-A572-31A94AE00272}"/>
  </hyperlinks>
  <pageMargins left="0.7" right="0.7" top="0.75" bottom="0.75" header="0.3" footer="0.3"/>
  <legacyDrawing r:id="rId31"/>
  <tableParts count="1">
    <tablePart r:id="rId3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EA7FD-8388-4CCA-8E04-2C97309FFDBD}">
  <sheetPr>
    <tabColor theme="3" tint="0.89999084444715716"/>
  </sheetPr>
  <dimension ref="A1:K5"/>
  <sheetViews>
    <sheetView zoomScale="82" workbookViewId="0">
      <pane xSplit="3" ySplit="1" topLeftCell="D2" activePane="bottomRight" state="frozen"/>
      <selection pane="topRight" activeCell="D1" sqref="D1"/>
      <selection pane="bottomLeft" activeCell="A2" sqref="A2"/>
      <selection pane="bottomRight" sqref="A1:K1"/>
    </sheetView>
  </sheetViews>
  <sheetFormatPr defaultRowHeight="15" x14ac:dyDescent="0.25"/>
  <cols>
    <col min="1" max="1" width="31.5703125" bestFit="1" customWidth="1"/>
    <col min="2" max="2" width="22" bestFit="1" customWidth="1"/>
    <col min="3" max="3" width="66.42578125" customWidth="1"/>
    <col min="4" max="10" width="9.7109375" customWidth="1"/>
    <col min="11" max="11" width="16.85546875" customWidth="1"/>
  </cols>
  <sheetData>
    <row r="1" spans="1:11" ht="15.75" thickBot="1" x14ac:dyDescent="0.3">
      <c r="A1" s="154" t="s">
        <v>77</v>
      </c>
      <c r="B1" s="155"/>
      <c r="C1" s="155"/>
      <c r="D1" s="155"/>
      <c r="E1" s="155"/>
      <c r="F1" s="155"/>
      <c r="G1" s="155"/>
      <c r="H1" s="155"/>
      <c r="I1" s="155"/>
      <c r="J1" s="155"/>
      <c r="K1" s="155"/>
    </row>
    <row r="2" spans="1:11" ht="30.75" thickBot="1" x14ac:dyDescent="0.3">
      <c r="A2" s="2" t="s">
        <v>1</v>
      </c>
      <c r="B2" s="2" t="s">
        <v>2</v>
      </c>
      <c r="C2" s="2" t="s">
        <v>3</v>
      </c>
      <c r="D2" s="2" t="s">
        <v>4</v>
      </c>
      <c r="E2" s="2" t="s">
        <v>5</v>
      </c>
      <c r="F2" s="2" t="s">
        <v>6</v>
      </c>
      <c r="G2" s="2" t="s">
        <v>7</v>
      </c>
      <c r="H2" s="2" t="s">
        <v>8</v>
      </c>
      <c r="I2" s="2" t="s">
        <v>9</v>
      </c>
      <c r="J2" s="2" t="s">
        <v>10</v>
      </c>
      <c r="K2" s="44" t="s">
        <v>78</v>
      </c>
    </row>
    <row r="3" spans="1:11" ht="45.75" thickBot="1" x14ac:dyDescent="0.3">
      <c r="A3" s="19" t="s">
        <v>79</v>
      </c>
      <c r="B3" s="18" t="s">
        <v>28</v>
      </c>
      <c r="C3" s="20" t="s">
        <v>80</v>
      </c>
      <c r="D3" s="21">
        <v>0</v>
      </c>
      <c r="E3" s="21">
        <v>0</v>
      </c>
      <c r="F3" s="22">
        <v>-28.9</v>
      </c>
      <c r="G3" s="22">
        <v>-34.200000000000003</v>
      </c>
      <c r="H3" s="22">
        <v>-6.9</v>
      </c>
      <c r="I3" s="22">
        <v>-3.8</v>
      </c>
      <c r="J3" s="22">
        <v>-73.8</v>
      </c>
      <c r="K3" s="68" t="s">
        <v>81</v>
      </c>
    </row>
    <row r="4" spans="1:11" ht="45.75" thickBot="1" x14ac:dyDescent="0.3">
      <c r="A4" s="19" t="s">
        <v>35</v>
      </c>
      <c r="B4" s="18" t="s">
        <v>33</v>
      </c>
      <c r="C4" s="20" t="s">
        <v>82</v>
      </c>
      <c r="D4" s="21">
        <v>0</v>
      </c>
      <c r="E4" s="21">
        <v>0</v>
      </c>
      <c r="F4" s="21">
        <v>0</v>
      </c>
      <c r="G4" s="21">
        <v>0</v>
      </c>
      <c r="H4" s="22">
        <v>500</v>
      </c>
      <c r="I4" s="21">
        <v>0</v>
      </c>
      <c r="J4" s="22">
        <v>500</v>
      </c>
      <c r="K4" s="67" t="s">
        <v>83</v>
      </c>
    </row>
    <row r="5" spans="1:11" ht="30.75" thickBot="1" x14ac:dyDescent="0.3">
      <c r="A5" s="19" t="s">
        <v>35</v>
      </c>
      <c r="B5" s="18" t="s">
        <v>33</v>
      </c>
      <c r="C5" s="20" t="s">
        <v>84</v>
      </c>
      <c r="D5" s="21">
        <v>0</v>
      </c>
      <c r="E5" s="21">
        <v>0</v>
      </c>
      <c r="F5" s="21">
        <v>0</v>
      </c>
      <c r="G5" s="22">
        <v>60</v>
      </c>
      <c r="H5" s="22">
        <v>95</v>
      </c>
      <c r="I5" s="21">
        <v>0</v>
      </c>
      <c r="J5" s="22">
        <v>155</v>
      </c>
      <c r="K5" s="67" t="s">
        <v>85</v>
      </c>
    </row>
  </sheetData>
  <mergeCells count="1">
    <mergeCell ref="A1:K1"/>
  </mergeCells>
  <hyperlinks>
    <hyperlink ref="C3" r:id="rId1" display="Agriculture and Land Sectors – low emissions future" xr:uid="{7E9EB9E3-335F-421E-BB47-A470F9D2B2CE}"/>
    <hyperlink ref="C4" r:id="rId2" display="Agriculture and Land Sectors – low emissions future" xr:uid="{011B2AC1-4B64-4ED1-83E1-36FC71C0FBEE}"/>
    <hyperlink ref="C5" r:id="rId3" display="Agriculture and Land Sectors – low emissions future" xr:uid="{D634CB4B-9C1B-4B25-BFDB-8C86CD5CCDCF}"/>
  </hyperlinks>
  <pageMargins left="0.7" right="0.7" top="0.75" bottom="0.75" header="0.3" footer="0.3"/>
  <tableParts count="1">
    <tablePart r:id="rId4"/>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BABC1-7AD8-47C0-9879-0066094A80A1}">
  <sheetPr>
    <tabColor theme="3" tint="0.89999084444715716"/>
  </sheetPr>
  <dimension ref="A1:I15"/>
  <sheetViews>
    <sheetView zoomScale="82" workbookViewId="0">
      <pane xSplit="3" ySplit="1" topLeftCell="D2" activePane="bottomRight" state="frozen"/>
      <selection pane="topRight" activeCell="D1" sqref="D1"/>
      <selection pane="bottomLeft" activeCell="A2" sqref="A2"/>
      <selection pane="bottomRight" activeCell="I2" sqref="I2"/>
    </sheetView>
  </sheetViews>
  <sheetFormatPr defaultRowHeight="15" x14ac:dyDescent="0.25"/>
  <cols>
    <col min="1" max="1" width="24.28515625" bestFit="1" customWidth="1"/>
    <col min="2" max="2" width="20.140625" customWidth="1"/>
    <col min="3" max="3" width="73.140625" customWidth="1"/>
    <col min="4" max="4" width="10.42578125" customWidth="1"/>
    <col min="5" max="8" width="9.5703125" bestFit="1" customWidth="1"/>
    <col min="9" max="9" width="25.85546875" customWidth="1"/>
  </cols>
  <sheetData>
    <row r="1" spans="1:9" ht="15.75" thickBot="1" x14ac:dyDescent="0.3">
      <c r="A1" s="154" t="s">
        <v>86</v>
      </c>
      <c r="B1" s="155"/>
      <c r="C1" s="155"/>
      <c r="D1" s="155"/>
      <c r="E1" s="155"/>
      <c r="F1" s="155"/>
      <c r="G1" s="155"/>
      <c r="H1" s="155"/>
      <c r="I1" s="155"/>
    </row>
    <row r="2" spans="1:9" ht="30.75" thickBot="1" x14ac:dyDescent="0.3">
      <c r="A2" s="2" t="s">
        <v>1</v>
      </c>
      <c r="B2" s="2" t="s">
        <v>2</v>
      </c>
      <c r="C2" s="2" t="s">
        <v>3</v>
      </c>
      <c r="D2" s="2" t="s">
        <v>6</v>
      </c>
      <c r="E2" s="2" t="s">
        <v>7</v>
      </c>
      <c r="F2" s="2" t="s">
        <v>8</v>
      </c>
      <c r="G2" s="2" t="s">
        <v>9</v>
      </c>
      <c r="H2" s="2" t="s">
        <v>10</v>
      </c>
      <c r="I2" s="2" t="s">
        <v>78</v>
      </c>
    </row>
    <row r="3" spans="1:9" ht="15.75" thickBot="1" x14ac:dyDescent="0.3">
      <c r="A3" s="4" t="s">
        <v>20</v>
      </c>
      <c r="B3" s="4" t="s">
        <v>21</v>
      </c>
      <c r="C3" s="23" t="s">
        <v>87</v>
      </c>
      <c r="D3" s="24">
        <v>-484.60399999999998</v>
      </c>
      <c r="E3" s="24">
        <v>-1828.27</v>
      </c>
      <c r="F3" s="24">
        <v>-1089.5989999999999</v>
      </c>
      <c r="G3" s="8">
        <v>-0.108</v>
      </c>
      <c r="H3" s="8">
        <v>-3402.5810000000001</v>
      </c>
      <c r="I3" s="46" t="s">
        <v>88</v>
      </c>
    </row>
    <row r="4" spans="1:9" ht="15.75" thickBot="1" x14ac:dyDescent="0.3">
      <c r="A4" s="4" t="s">
        <v>20</v>
      </c>
      <c r="B4" s="4" t="s">
        <v>21</v>
      </c>
      <c r="C4" s="23" t="s">
        <v>89</v>
      </c>
      <c r="D4" s="25">
        <v>-2.7480000000000002</v>
      </c>
      <c r="E4" s="25">
        <v>-175.732</v>
      </c>
      <c r="F4" s="25">
        <v>-329.87</v>
      </c>
      <c r="G4" s="8">
        <v>-331.57100000000003</v>
      </c>
      <c r="H4" s="8">
        <v>-839.92099999999994</v>
      </c>
      <c r="I4" s="46" t="s">
        <v>88</v>
      </c>
    </row>
    <row r="5" spans="1:9" ht="15.75" thickBot="1" x14ac:dyDescent="0.3">
      <c r="A5" s="4" t="s">
        <v>20</v>
      </c>
      <c r="B5" s="4" t="s">
        <v>21</v>
      </c>
      <c r="C5" s="23" t="s">
        <v>90</v>
      </c>
      <c r="D5" s="25">
        <v>35.125999999999998</v>
      </c>
      <c r="E5" s="25">
        <v>47.079000000000001</v>
      </c>
      <c r="F5" s="25">
        <v>53.367000000000004</v>
      </c>
      <c r="G5" s="8">
        <v>61.495000000000005</v>
      </c>
      <c r="H5" s="8">
        <v>197.06700000000001</v>
      </c>
      <c r="I5" s="46" t="s">
        <v>88</v>
      </c>
    </row>
    <row r="6" spans="1:9" ht="15.75" thickBot="1" x14ac:dyDescent="0.3">
      <c r="A6" s="4" t="s">
        <v>20</v>
      </c>
      <c r="B6" s="4" t="s">
        <v>21</v>
      </c>
      <c r="C6" s="23" t="s">
        <v>91</v>
      </c>
      <c r="D6" s="25">
        <v>0</v>
      </c>
      <c r="E6" s="25">
        <v>-104.971</v>
      </c>
      <c r="F6" s="25">
        <v>0</v>
      </c>
      <c r="G6" s="8">
        <v>0</v>
      </c>
      <c r="H6" s="8">
        <v>-104.971</v>
      </c>
      <c r="I6" s="46" t="s">
        <v>92</v>
      </c>
    </row>
    <row r="7" spans="1:9" ht="15.75" thickBot="1" x14ac:dyDescent="0.3">
      <c r="A7" s="4" t="s">
        <v>32</v>
      </c>
      <c r="B7" s="4" t="s">
        <v>21</v>
      </c>
      <c r="C7" s="23" t="s">
        <v>93</v>
      </c>
      <c r="D7" s="25">
        <v>-52.166000000000004</v>
      </c>
      <c r="E7" s="26">
        <v>-70.075999999999993</v>
      </c>
      <c r="F7" s="26">
        <v>-61.154999999999994</v>
      </c>
      <c r="G7" s="27">
        <v>-76.714000000000013</v>
      </c>
      <c r="H7" s="27">
        <v>-260.11099999999999</v>
      </c>
      <c r="I7" s="47" t="s">
        <v>92</v>
      </c>
    </row>
    <row r="8" spans="1:9" ht="15.75" thickBot="1" x14ac:dyDescent="0.3">
      <c r="A8" s="4" t="s">
        <v>94</v>
      </c>
      <c r="B8" s="4" t="s">
        <v>21</v>
      </c>
      <c r="C8" s="23" t="s">
        <v>95</v>
      </c>
      <c r="D8" s="25">
        <v>-10.574999999999999</v>
      </c>
      <c r="E8" s="26">
        <v>-183.81699999999998</v>
      </c>
      <c r="F8" s="26">
        <v>-142.12300000000002</v>
      </c>
      <c r="G8" s="27">
        <v>-124.92099999999999</v>
      </c>
      <c r="H8" s="27">
        <v>-461.43599999999998</v>
      </c>
      <c r="I8" s="47" t="s">
        <v>92</v>
      </c>
    </row>
    <row r="9" spans="1:9" ht="15.75" thickBot="1" x14ac:dyDescent="0.3">
      <c r="A9" s="4" t="s">
        <v>35</v>
      </c>
      <c r="B9" s="4" t="s">
        <v>21</v>
      </c>
      <c r="C9" s="23" t="s">
        <v>96</v>
      </c>
      <c r="D9" s="25">
        <v>0</v>
      </c>
      <c r="E9" s="26">
        <v>-3.5779999999999976</v>
      </c>
      <c r="F9" s="26">
        <v>46.640000000000008</v>
      </c>
      <c r="G9" s="27">
        <v>84.256</v>
      </c>
      <c r="H9" s="27">
        <v>127.31800000000001</v>
      </c>
      <c r="I9" s="45" t="s">
        <v>92</v>
      </c>
    </row>
    <row r="10" spans="1:9" ht="15.75" thickBot="1" x14ac:dyDescent="0.3">
      <c r="A10" s="4" t="s">
        <v>35</v>
      </c>
      <c r="B10" s="4" t="s">
        <v>21</v>
      </c>
      <c r="C10" s="23" t="s">
        <v>97</v>
      </c>
      <c r="D10" s="25">
        <v>3.0420000000000007</v>
      </c>
      <c r="E10" s="26">
        <v>37.684999999999995</v>
      </c>
      <c r="F10" s="26">
        <v>78.906999999999982</v>
      </c>
      <c r="G10" s="27">
        <v>108.65499999999999</v>
      </c>
      <c r="H10" s="27">
        <v>228.28900000000002</v>
      </c>
      <c r="I10" s="45" t="s">
        <v>92</v>
      </c>
    </row>
    <row r="11" spans="1:9" ht="15.75" thickBot="1" x14ac:dyDescent="0.3">
      <c r="A11" s="4" t="s">
        <v>35</v>
      </c>
      <c r="B11" s="4" t="s">
        <v>21</v>
      </c>
      <c r="C11" s="23" t="s">
        <v>53</v>
      </c>
      <c r="D11" s="28">
        <v>-22.255000000000003</v>
      </c>
      <c r="E11" s="29">
        <v>-48.7</v>
      </c>
      <c r="F11" s="29">
        <v>-35.414000000000009</v>
      </c>
      <c r="G11" s="27">
        <v>-1.6199999999999999</v>
      </c>
      <c r="H11" s="27">
        <v>-107.989</v>
      </c>
      <c r="I11" s="45" t="s">
        <v>92</v>
      </c>
    </row>
    <row r="12" spans="1:9" ht="45.75" thickBot="1" x14ac:dyDescent="0.3">
      <c r="A12" s="40" t="s">
        <v>15</v>
      </c>
      <c r="B12" s="4" t="s">
        <v>21</v>
      </c>
      <c r="C12" s="42" t="s">
        <v>98</v>
      </c>
      <c r="D12" s="25">
        <v>-31.327999999999999</v>
      </c>
      <c r="E12" s="25">
        <v>-296.82</v>
      </c>
      <c r="F12" s="25">
        <v>-303.05</v>
      </c>
      <c r="G12" s="25">
        <v>-133.01900000000001</v>
      </c>
      <c r="H12" s="25">
        <v>-764.21699999999998</v>
      </c>
      <c r="I12" s="46" t="s">
        <v>88</v>
      </c>
    </row>
    <row r="13" spans="1:9" ht="45.75" thickBot="1" x14ac:dyDescent="0.3">
      <c r="A13" s="40" t="s">
        <v>15</v>
      </c>
      <c r="B13" s="4" t="s">
        <v>21</v>
      </c>
      <c r="C13" s="43" t="s">
        <v>99</v>
      </c>
      <c r="D13" s="25">
        <v>0</v>
      </c>
      <c r="E13" s="25">
        <v>-51.435000000000002</v>
      </c>
      <c r="F13" s="25">
        <v>-125.31100000000001</v>
      </c>
      <c r="G13" s="25">
        <v>-158.959</v>
      </c>
      <c r="H13" s="25">
        <v>-335.70499999999998</v>
      </c>
      <c r="I13" s="46" t="s">
        <v>92</v>
      </c>
    </row>
    <row r="14" spans="1:9" ht="45.75" thickBot="1" x14ac:dyDescent="0.3">
      <c r="A14" s="40" t="s">
        <v>15</v>
      </c>
      <c r="B14" s="4" t="s">
        <v>21</v>
      </c>
      <c r="C14" s="43" t="s">
        <v>100</v>
      </c>
      <c r="D14" s="25">
        <v>-0.1</v>
      </c>
      <c r="E14" s="25">
        <v>-47.08</v>
      </c>
      <c r="F14" s="25">
        <v>-47</v>
      </c>
      <c r="G14" s="25">
        <v>-47</v>
      </c>
      <c r="H14" s="25">
        <v>-141.18</v>
      </c>
      <c r="I14" s="46" t="s">
        <v>92</v>
      </c>
    </row>
    <row r="15" spans="1:9" ht="45.75" thickBot="1" x14ac:dyDescent="0.3">
      <c r="A15" s="41" t="s">
        <v>15</v>
      </c>
      <c r="B15" s="4" t="s">
        <v>21</v>
      </c>
      <c r="C15" s="43" t="s">
        <v>101</v>
      </c>
      <c r="D15" s="25">
        <v>0</v>
      </c>
      <c r="E15" s="25">
        <v>-68.465999999999994</v>
      </c>
      <c r="F15" s="25">
        <v>0</v>
      </c>
      <c r="G15" s="25">
        <v>0</v>
      </c>
      <c r="H15" s="25">
        <v>-68.465999999999994</v>
      </c>
      <c r="I15" s="46" t="s">
        <v>92</v>
      </c>
    </row>
  </sheetData>
  <mergeCells count="1">
    <mergeCell ref="A1:I1"/>
  </mergeCells>
  <hyperlinks>
    <hyperlink ref="C3" r:id="rId1" xr:uid="{4885F9C1-3214-4BAA-B727-FBFDF4BA607F}"/>
    <hyperlink ref="C4" r:id="rId2" xr:uid="{31A0B682-5173-482E-9C81-A6823682687C}"/>
    <hyperlink ref="C5" r:id="rId3" xr:uid="{3B8C1BEC-FD58-486C-84D0-2C92071D46B6}"/>
    <hyperlink ref="C6" r:id="rId4" xr:uid="{636DB480-FC1A-401F-BAC7-DF5824D7A728}"/>
    <hyperlink ref="C3:C6" r:id="rId5" display="Supporting Australia's Avian Influenza Preparedness and Response" xr:uid="{60531072-DCA9-4EF1-8EA9-A4E8191FE516}"/>
    <hyperlink ref="C7" r:id="rId6" display="Supporting Australia's Avian Influenza Preparedness and Response" xr:uid="{AF65BA0C-4CFE-4A7E-B470-F7AF3AF8370F}"/>
    <hyperlink ref="C8" r:id="rId7" display="Supporting Australia's Avian Influenza Preparedness and Response" xr:uid="{BE87E20F-978D-4F4D-803A-6BAD8DE8AB00}"/>
    <hyperlink ref="C9" r:id="rId8" display="Supporting Australia's Avian Influenza Preparedness and Response" xr:uid="{A0F2DCDF-715C-4FC9-8193-741F91C5F029}"/>
    <hyperlink ref="C10:C11" r:id="rId9" display="Supporting Australia's Avian Influenza Preparedness and Response" xr:uid="{E7FCD3B0-2E1D-4CF2-A154-A96FBBE4811F}"/>
  </hyperlinks>
  <pageMargins left="0.7" right="0.7" top="0.75" bottom="0.75" header="0.3" footer="0.3"/>
  <legacyDrawing r:id="rId10"/>
  <tableParts count="1">
    <tablePart r:id="rId1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EAF9C-8016-4B02-8880-AE8709D509E6}">
  <sheetPr>
    <tabColor theme="3" tint="0.89999084444715716"/>
    <pageSetUpPr fitToPage="1"/>
  </sheetPr>
  <dimension ref="A1:N37"/>
  <sheetViews>
    <sheetView tabSelected="1" zoomScaleNormal="100" workbookViewId="0">
      <pane xSplit="3" topLeftCell="D1" activePane="topRight" state="frozen"/>
      <selection pane="topRight"/>
    </sheetView>
  </sheetViews>
  <sheetFormatPr defaultColWidth="8.7109375" defaultRowHeight="15" x14ac:dyDescent="0.25"/>
  <cols>
    <col min="1" max="1" width="45.7109375" style="5" customWidth="1"/>
    <col min="2" max="2" width="20.7109375" style="5" customWidth="1"/>
    <col min="3" max="3" width="75.7109375" style="5" customWidth="1"/>
    <col min="4" max="5" width="14.7109375" style="5" customWidth="1"/>
    <col min="6" max="10" width="15.7109375" style="5" customWidth="1"/>
    <col min="11" max="11" width="30.7109375" style="5" customWidth="1"/>
    <col min="12" max="12" width="15.7109375" style="5" customWidth="1"/>
    <col min="13" max="13" width="100.7109375" style="5" customWidth="1"/>
    <col min="14" max="14" width="30.7109375" style="111" customWidth="1"/>
    <col min="15" max="16384" width="8.7109375" style="5"/>
  </cols>
  <sheetData>
    <row r="1" spans="1:14" s="147" customFormat="1" ht="50.25" customHeight="1" thickBot="1" x14ac:dyDescent="0.3">
      <c r="A1" s="145" t="s">
        <v>102</v>
      </c>
      <c r="B1" s="146"/>
      <c r="C1" s="146"/>
      <c r="D1" s="146"/>
      <c r="E1" s="146"/>
      <c r="F1" s="146"/>
      <c r="G1" s="146"/>
      <c r="H1" s="146"/>
      <c r="I1" s="146"/>
      <c r="J1" s="146"/>
      <c r="K1" s="146"/>
      <c r="L1" s="146"/>
      <c r="M1" s="146"/>
      <c r="N1" s="146"/>
    </row>
    <row r="2" spans="1:14" s="150" customFormat="1" ht="50.25" customHeight="1" thickBot="1" x14ac:dyDescent="0.35">
      <c r="A2" s="148" t="s">
        <v>1</v>
      </c>
      <c r="B2" s="148" t="s">
        <v>2</v>
      </c>
      <c r="C2" s="148" t="s">
        <v>3</v>
      </c>
      <c r="D2" s="148" t="s">
        <v>4</v>
      </c>
      <c r="E2" s="148" t="s">
        <v>5</v>
      </c>
      <c r="F2" s="148" t="s">
        <v>6</v>
      </c>
      <c r="G2" s="148" t="s">
        <v>7</v>
      </c>
      <c r="H2" s="148" t="s">
        <v>8</v>
      </c>
      <c r="I2" s="148" t="s">
        <v>9</v>
      </c>
      <c r="J2" s="148" t="s">
        <v>10</v>
      </c>
      <c r="K2" s="148" t="s">
        <v>11</v>
      </c>
      <c r="L2" s="148" t="s">
        <v>103</v>
      </c>
      <c r="M2" s="148" t="s">
        <v>104</v>
      </c>
      <c r="N2" s="149" t="s">
        <v>14</v>
      </c>
    </row>
    <row r="3" spans="1:14" ht="50.25" customHeight="1" thickBot="1" x14ac:dyDescent="0.3">
      <c r="A3" s="121" t="s">
        <v>56</v>
      </c>
      <c r="B3" s="18" t="s">
        <v>16</v>
      </c>
      <c r="C3" s="106" t="s">
        <v>57</v>
      </c>
      <c r="D3" s="122">
        <v>0</v>
      </c>
      <c r="E3" s="122">
        <v>-198.8</v>
      </c>
      <c r="F3" s="122">
        <v>-194.8</v>
      </c>
      <c r="G3" s="122">
        <v>-220.9</v>
      </c>
      <c r="H3" s="122">
        <v>-185.7</v>
      </c>
      <c r="I3" s="122">
        <v>0</v>
      </c>
      <c r="J3" s="122">
        <v>-800.2</v>
      </c>
      <c r="K3" s="129" t="s">
        <v>18</v>
      </c>
      <c r="L3" s="129"/>
      <c r="M3" s="153"/>
      <c r="N3" s="129" t="s">
        <v>31</v>
      </c>
    </row>
    <row r="4" spans="1:14" ht="50.25" customHeight="1" thickBot="1" x14ac:dyDescent="0.3">
      <c r="A4" s="121" t="s">
        <v>15</v>
      </c>
      <c r="B4" s="118" t="s">
        <v>16</v>
      </c>
      <c r="C4" s="141" t="s">
        <v>17</v>
      </c>
      <c r="D4" s="122">
        <v>0</v>
      </c>
      <c r="E4" s="122">
        <v>-49.5</v>
      </c>
      <c r="F4" s="122">
        <v>-60.1</v>
      </c>
      <c r="G4" s="122">
        <v>-49.6</v>
      </c>
      <c r="H4" s="122">
        <v>-54.9</v>
      </c>
      <c r="I4" s="122">
        <v>0</v>
      </c>
      <c r="J4" s="122">
        <v>-214.1</v>
      </c>
      <c r="K4" s="129" t="s">
        <v>18</v>
      </c>
      <c r="L4" s="136">
        <v>1</v>
      </c>
      <c r="M4" s="153" t="s">
        <v>105</v>
      </c>
      <c r="N4" s="129" t="s">
        <v>31</v>
      </c>
    </row>
    <row r="5" spans="1:14" ht="50.25" customHeight="1" thickBot="1" x14ac:dyDescent="0.3">
      <c r="A5" s="123" t="s">
        <v>106</v>
      </c>
      <c r="B5" s="118" t="s">
        <v>28</v>
      </c>
      <c r="C5" s="141" t="s">
        <v>107</v>
      </c>
      <c r="D5" s="122">
        <v>0</v>
      </c>
      <c r="E5" s="122">
        <v>-22.1</v>
      </c>
      <c r="F5" s="122">
        <v>-174.2</v>
      </c>
      <c r="G5" s="122">
        <v>-204.2</v>
      </c>
      <c r="H5" s="122">
        <v>-235</v>
      </c>
      <c r="I5" s="122">
        <v>-270.7</v>
      </c>
      <c r="J5" s="122">
        <v>-906.2</v>
      </c>
      <c r="K5" s="129" t="s">
        <v>18</v>
      </c>
      <c r="L5" s="136">
        <v>2</v>
      </c>
      <c r="M5" s="153" t="s">
        <v>108</v>
      </c>
      <c r="N5" s="129" t="s">
        <v>31</v>
      </c>
    </row>
    <row r="6" spans="1:14" ht="50.25" customHeight="1" thickBot="1" x14ac:dyDescent="0.3">
      <c r="A6" s="123" t="s">
        <v>106</v>
      </c>
      <c r="B6" s="118" t="s">
        <v>28</v>
      </c>
      <c r="C6" s="124" t="s">
        <v>109</v>
      </c>
      <c r="D6" s="122">
        <v>0</v>
      </c>
      <c r="E6" s="122">
        <v>28.8</v>
      </c>
      <c r="F6" s="122">
        <v>-192.9</v>
      </c>
      <c r="G6" s="122">
        <v>-349.2</v>
      </c>
      <c r="H6" s="122">
        <v>-358.1</v>
      </c>
      <c r="I6" s="122">
        <v>-1010.5</v>
      </c>
      <c r="J6" s="122">
        <v>-1881.9</v>
      </c>
      <c r="K6" s="129" t="s">
        <v>18</v>
      </c>
      <c r="L6" s="136">
        <v>3</v>
      </c>
      <c r="M6" s="153" t="s">
        <v>110</v>
      </c>
      <c r="N6" s="129" t="s">
        <v>31</v>
      </c>
    </row>
    <row r="7" spans="1:14" ht="50.25" customHeight="1" thickBot="1" x14ac:dyDescent="0.3">
      <c r="A7" s="125" t="s">
        <v>20</v>
      </c>
      <c r="B7" s="118" t="s">
        <v>28</v>
      </c>
      <c r="C7" s="139" t="s">
        <v>29</v>
      </c>
      <c r="D7" s="122">
        <v>0</v>
      </c>
      <c r="E7" s="122">
        <v>0</v>
      </c>
      <c r="F7" s="122">
        <v>-2.2000000000000002</v>
      </c>
      <c r="G7" s="122">
        <v>137.6</v>
      </c>
      <c r="H7" s="122">
        <v>141.4</v>
      </c>
      <c r="I7" s="122">
        <v>133.9</v>
      </c>
      <c r="J7" s="122">
        <v>410.7</v>
      </c>
      <c r="K7" s="129" t="s">
        <v>23</v>
      </c>
      <c r="L7" s="136">
        <f>L6+1</f>
        <v>4</v>
      </c>
      <c r="M7" s="153" t="s">
        <v>111</v>
      </c>
      <c r="N7" s="129" t="s">
        <v>31</v>
      </c>
    </row>
    <row r="8" spans="1:14" ht="50.25" customHeight="1" thickBot="1" x14ac:dyDescent="0.3">
      <c r="A8" s="123" t="s">
        <v>20</v>
      </c>
      <c r="B8" s="118" t="s">
        <v>21</v>
      </c>
      <c r="C8" s="141" t="s">
        <v>22</v>
      </c>
      <c r="D8" s="122">
        <v>0</v>
      </c>
      <c r="E8" s="122">
        <v>0</v>
      </c>
      <c r="F8" s="122">
        <v>-25.9</v>
      </c>
      <c r="G8" s="122">
        <v>23.9</v>
      </c>
      <c r="H8" s="122">
        <v>57.7</v>
      </c>
      <c r="I8" s="122">
        <v>90.9</v>
      </c>
      <c r="J8" s="122">
        <v>146.6</v>
      </c>
      <c r="K8" s="129" t="s">
        <v>23</v>
      </c>
      <c r="L8" s="136">
        <f t="shared" ref="L8:L9" si="0">L7+1</f>
        <v>5</v>
      </c>
      <c r="M8" s="153" t="s">
        <v>112</v>
      </c>
      <c r="N8" s="129" t="s">
        <v>37</v>
      </c>
    </row>
    <row r="9" spans="1:14" ht="50.25" customHeight="1" thickBot="1" x14ac:dyDescent="0.3">
      <c r="A9" s="125" t="s">
        <v>20</v>
      </c>
      <c r="B9" s="118" t="s">
        <v>21</v>
      </c>
      <c r="C9" s="140" t="s">
        <v>26</v>
      </c>
      <c r="D9" s="122">
        <v>0</v>
      </c>
      <c r="E9" s="122">
        <v>0</v>
      </c>
      <c r="F9" s="122">
        <v>-175.7</v>
      </c>
      <c r="G9" s="122">
        <v>-243</v>
      </c>
      <c r="H9" s="122">
        <v>-244.1</v>
      </c>
      <c r="I9" s="122">
        <v>-257</v>
      </c>
      <c r="J9" s="122">
        <v>-919.9</v>
      </c>
      <c r="K9" s="129" t="s">
        <v>23</v>
      </c>
      <c r="L9" s="136">
        <f t="shared" si="0"/>
        <v>6</v>
      </c>
      <c r="M9" s="153" t="s">
        <v>113</v>
      </c>
      <c r="N9" s="129" t="s">
        <v>37</v>
      </c>
    </row>
    <row r="10" spans="1:14" ht="50.25" customHeight="1" thickBot="1" x14ac:dyDescent="0.3">
      <c r="A10" s="121" t="s">
        <v>32</v>
      </c>
      <c r="B10" s="118" t="s">
        <v>33</v>
      </c>
      <c r="C10" s="141" t="s">
        <v>34</v>
      </c>
      <c r="D10" s="122">
        <v>0</v>
      </c>
      <c r="E10" s="122">
        <v>-7.4</v>
      </c>
      <c r="F10" s="122">
        <v>-15.2</v>
      </c>
      <c r="G10" s="122">
        <v>-22.3</v>
      </c>
      <c r="H10" s="122">
        <v>-8.6</v>
      </c>
      <c r="I10" s="122">
        <v>0</v>
      </c>
      <c r="J10" s="122">
        <v>-53.5</v>
      </c>
      <c r="K10" s="129" t="s">
        <v>18</v>
      </c>
      <c r="L10" s="136"/>
      <c r="M10" s="153"/>
      <c r="N10" s="129" t="s">
        <v>31</v>
      </c>
    </row>
    <row r="11" spans="1:14" ht="50.25" customHeight="1" thickBot="1" x14ac:dyDescent="0.3">
      <c r="A11" s="116" t="s">
        <v>149</v>
      </c>
      <c r="B11" s="118" t="s">
        <v>16</v>
      </c>
      <c r="C11" s="141" t="s">
        <v>73</v>
      </c>
      <c r="D11" s="122">
        <v>-0.7</v>
      </c>
      <c r="E11" s="122">
        <v>-1370.5</v>
      </c>
      <c r="F11" s="122">
        <v>-1633.1</v>
      </c>
      <c r="G11" s="122">
        <v>-1288.2</v>
      </c>
      <c r="H11" s="122">
        <v>-1308.5999999999999</v>
      </c>
      <c r="I11" s="122">
        <v>0</v>
      </c>
      <c r="J11" s="122">
        <v>-5601.1</v>
      </c>
      <c r="K11" s="129" t="s">
        <v>18</v>
      </c>
      <c r="L11" s="136">
        <f>L9+1</f>
        <v>7</v>
      </c>
      <c r="M11" s="153" t="s">
        <v>114</v>
      </c>
      <c r="N11" s="129" t="s">
        <v>31</v>
      </c>
    </row>
    <row r="12" spans="1:14" ht="50.25" customHeight="1" thickBot="1" x14ac:dyDescent="0.3">
      <c r="A12" s="116" t="s">
        <v>149</v>
      </c>
      <c r="B12" s="118" t="s">
        <v>28</v>
      </c>
      <c r="C12" s="141" t="s">
        <v>71</v>
      </c>
      <c r="D12" s="122">
        <v>0</v>
      </c>
      <c r="E12" s="122">
        <v>0</v>
      </c>
      <c r="F12" s="122">
        <v>-30.9</v>
      </c>
      <c r="G12" s="122">
        <v>-44.8</v>
      </c>
      <c r="H12" s="122">
        <v>-10.3</v>
      </c>
      <c r="I12" s="122">
        <v>-14.6</v>
      </c>
      <c r="J12" s="122">
        <v>-100.6</v>
      </c>
      <c r="K12" s="129" t="s">
        <v>18</v>
      </c>
      <c r="L12" s="136">
        <f>L11+1</f>
        <v>8</v>
      </c>
      <c r="M12" s="153" t="s">
        <v>115</v>
      </c>
      <c r="N12" s="129" t="s">
        <v>31</v>
      </c>
    </row>
    <row r="13" spans="1:14" ht="50.25" customHeight="1" thickBot="1" x14ac:dyDescent="0.3">
      <c r="A13" s="116" t="s">
        <v>149</v>
      </c>
      <c r="B13" s="118" t="s">
        <v>21</v>
      </c>
      <c r="C13" s="141" t="s">
        <v>63</v>
      </c>
      <c r="D13" s="122">
        <v>0</v>
      </c>
      <c r="E13" s="122">
        <v>0</v>
      </c>
      <c r="F13" s="122">
        <v>-64.099999999999994</v>
      </c>
      <c r="G13" s="122">
        <v>-50.3</v>
      </c>
      <c r="H13" s="122">
        <v>-61.5</v>
      </c>
      <c r="I13" s="122">
        <v>-71.099999999999994</v>
      </c>
      <c r="J13" s="122">
        <v>-246.9</v>
      </c>
      <c r="K13" s="129" t="s">
        <v>18</v>
      </c>
      <c r="L13" s="136">
        <f t="shared" ref="L13:L16" si="1">L12+1</f>
        <v>9</v>
      </c>
      <c r="M13" s="153" t="s">
        <v>116</v>
      </c>
      <c r="N13" s="129" t="s">
        <v>37</v>
      </c>
    </row>
    <row r="14" spans="1:14" ht="50.25" customHeight="1" thickBot="1" x14ac:dyDescent="0.3">
      <c r="A14" s="116" t="s">
        <v>149</v>
      </c>
      <c r="B14" s="118" t="s">
        <v>21</v>
      </c>
      <c r="C14" s="141" t="s">
        <v>65</v>
      </c>
      <c r="D14" s="122">
        <v>0</v>
      </c>
      <c r="E14" s="122">
        <v>0</v>
      </c>
      <c r="F14" s="122">
        <v>157.1</v>
      </c>
      <c r="G14" s="122">
        <v>-1156</v>
      </c>
      <c r="H14" s="122">
        <v>-858.7</v>
      </c>
      <c r="I14" s="122">
        <v>1613</v>
      </c>
      <c r="J14" s="122">
        <v>-244.6</v>
      </c>
      <c r="K14" s="129" t="s">
        <v>18</v>
      </c>
      <c r="L14" s="136">
        <f t="shared" si="1"/>
        <v>10</v>
      </c>
      <c r="M14" s="153" t="s">
        <v>117</v>
      </c>
      <c r="N14" s="129" t="s">
        <v>37</v>
      </c>
    </row>
    <row r="15" spans="1:14" ht="50.25" customHeight="1" thickBot="1" x14ac:dyDescent="0.3">
      <c r="A15" s="116" t="s">
        <v>149</v>
      </c>
      <c r="B15" s="112" t="s">
        <v>21</v>
      </c>
      <c r="C15" s="141" t="s">
        <v>67</v>
      </c>
      <c r="D15" s="122">
        <v>0</v>
      </c>
      <c r="E15" s="122">
        <v>0</v>
      </c>
      <c r="F15" s="122">
        <v>-10.199999999999999</v>
      </c>
      <c r="G15" s="122">
        <v>-84.3</v>
      </c>
      <c r="H15" s="122">
        <v>-81.5</v>
      </c>
      <c r="I15" s="122">
        <v>-75.7</v>
      </c>
      <c r="J15" s="122">
        <v>-251.7</v>
      </c>
      <c r="K15" s="129" t="s">
        <v>23</v>
      </c>
      <c r="L15" s="136">
        <f t="shared" si="1"/>
        <v>11</v>
      </c>
      <c r="M15" s="153" t="s">
        <v>118</v>
      </c>
      <c r="N15" s="129" t="s">
        <v>37</v>
      </c>
    </row>
    <row r="16" spans="1:14" ht="50.25" customHeight="1" thickBot="1" x14ac:dyDescent="0.3">
      <c r="A16" s="116" t="s">
        <v>149</v>
      </c>
      <c r="B16" s="112" t="s">
        <v>21</v>
      </c>
      <c r="C16" s="141" t="s">
        <v>69</v>
      </c>
      <c r="D16" s="122">
        <v>0</v>
      </c>
      <c r="E16" s="122">
        <v>0</v>
      </c>
      <c r="F16" s="122">
        <v>-248.1</v>
      </c>
      <c r="G16" s="122">
        <v>-196</v>
      </c>
      <c r="H16" s="122">
        <v>1154.5</v>
      </c>
      <c r="I16" s="122">
        <v>1334.3</v>
      </c>
      <c r="J16" s="122">
        <v>2044.7</v>
      </c>
      <c r="K16" s="129" t="s">
        <v>18</v>
      </c>
      <c r="L16" s="136">
        <f t="shared" si="1"/>
        <v>12</v>
      </c>
      <c r="M16" s="153" t="s">
        <v>119</v>
      </c>
      <c r="N16" s="129" t="s">
        <v>37</v>
      </c>
    </row>
    <row r="17" spans="1:14" ht="50.25" customHeight="1" thickBot="1" x14ac:dyDescent="0.3">
      <c r="A17" s="116" t="s">
        <v>120</v>
      </c>
      <c r="B17" s="109" t="s">
        <v>33</v>
      </c>
      <c r="C17" s="141" t="s">
        <v>121</v>
      </c>
      <c r="D17" s="122">
        <v>0</v>
      </c>
      <c r="E17" s="122">
        <v>-53.7</v>
      </c>
      <c r="F17" s="122">
        <v>-95.1</v>
      </c>
      <c r="G17" s="122">
        <v>-36.1</v>
      </c>
      <c r="H17" s="122">
        <v>-24.1</v>
      </c>
      <c r="I17" s="122">
        <v>0</v>
      </c>
      <c r="J17" s="122">
        <v>-209</v>
      </c>
      <c r="K17" s="129" t="s">
        <v>18</v>
      </c>
      <c r="L17" s="136"/>
      <c r="M17" s="153"/>
      <c r="N17" s="129" t="s">
        <v>31</v>
      </c>
    </row>
    <row r="18" spans="1:14" ht="50.25" customHeight="1" thickBot="1" x14ac:dyDescent="0.3">
      <c r="A18" s="116" t="s">
        <v>120</v>
      </c>
      <c r="B18" s="109" t="s">
        <v>33</v>
      </c>
      <c r="C18" s="141" t="s">
        <v>122</v>
      </c>
      <c r="D18" s="122">
        <v>0</v>
      </c>
      <c r="E18" s="122">
        <v>-44.1</v>
      </c>
      <c r="F18" s="122">
        <v>-154.6</v>
      </c>
      <c r="G18" s="122">
        <v>-263.7</v>
      </c>
      <c r="H18" s="122">
        <v>-412.2</v>
      </c>
      <c r="I18" s="122">
        <v>0</v>
      </c>
      <c r="J18" s="122">
        <v>-874.6</v>
      </c>
      <c r="K18" s="129" t="s">
        <v>18</v>
      </c>
      <c r="L18" s="136"/>
      <c r="M18" s="153"/>
      <c r="N18" s="129" t="s">
        <v>31</v>
      </c>
    </row>
    <row r="19" spans="1:14" ht="50.25" customHeight="1" thickBot="1" x14ac:dyDescent="0.3">
      <c r="A19" s="19" t="s">
        <v>150</v>
      </c>
      <c r="B19" s="18" t="s">
        <v>16</v>
      </c>
      <c r="C19" s="141" t="s">
        <v>123</v>
      </c>
      <c r="D19" s="122">
        <v>41.6</v>
      </c>
      <c r="E19" s="122">
        <v>-28.1</v>
      </c>
      <c r="F19" s="122">
        <v>-62.7</v>
      </c>
      <c r="G19" s="122">
        <v>-84.1</v>
      </c>
      <c r="H19" s="122">
        <v>-49.3</v>
      </c>
      <c r="I19" s="122">
        <v>0</v>
      </c>
      <c r="J19" s="122">
        <v>-182.6</v>
      </c>
      <c r="K19" s="129" t="s">
        <v>18</v>
      </c>
      <c r="L19" s="136">
        <f>L16+1</f>
        <v>13</v>
      </c>
      <c r="M19" s="153" t="s">
        <v>124</v>
      </c>
      <c r="N19" s="129" t="s">
        <v>31</v>
      </c>
    </row>
    <row r="20" spans="1:14" ht="50.25" customHeight="1" thickBot="1" x14ac:dyDescent="0.3">
      <c r="A20" s="19" t="s">
        <v>150</v>
      </c>
      <c r="B20" s="109" t="s">
        <v>28</v>
      </c>
      <c r="C20" s="141" t="s">
        <v>125</v>
      </c>
      <c r="D20" s="122">
        <v>0</v>
      </c>
      <c r="E20" s="122">
        <v>3.6</v>
      </c>
      <c r="F20" s="122">
        <v>-78.2</v>
      </c>
      <c r="G20" s="122">
        <v>-52.3</v>
      </c>
      <c r="H20" s="122">
        <v>-58.4</v>
      </c>
      <c r="I20" s="122">
        <v>-55</v>
      </c>
      <c r="J20" s="122">
        <v>-240.3</v>
      </c>
      <c r="K20" s="129" t="s">
        <v>18</v>
      </c>
      <c r="L20" s="136">
        <f>L19+1</f>
        <v>14</v>
      </c>
      <c r="M20" s="153" t="s">
        <v>126</v>
      </c>
      <c r="N20" s="129" t="s">
        <v>31</v>
      </c>
    </row>
    <row r="21" spans="1:14" ht="50.25" customHeight="1" thickBot="1" x14ac:dyDescent="0.3">
      <c r="A21" s="19" t="s">
        <v>150</v>
      </c>
      <c r="B21" s="110" t="s">
        <v>28</v>
      </c>
      <c r="C21" s="141" t="s">
        <v>127</v>
      </c>
      <c r="D21" s="122">
        <v>0</v>
      </c>
      <c r="E21" s="122">
        <v>0</v>
      </c>
      <c r="F21" s="122">
        <v>-18.899999999999999</v>
      </c>
      <c r="G21" s="122">
        <v>-26.8</v>
      </c>
      <c r="H21" s="122">
        <v>-51.6</v>
      </c>
      <c r="I21" s="122">
        <v>-60.9</v>
      </c>
      <c r="J21" s="122">
        <v>-158.19999999999999</v>
      </c>
      <c r="K21" s="129" t="s">
        <v>18</v>
      </c>
      <c r="L21" s="136">
        <v>13</v>
      </c>
      <c r="M21" s="153" t="s">
        <v>128</v>
      </c>
      <c r="N21" s="129" t="s">
        <v>31</v>
      </c>
    </row>
    <row r="22" spans="1:14" ht="50.25" customHeight="1" thickBot="1" x14ac:dyDescent="0.3">
      <c r="A22" s="19" t="s">
        <v>150</v>
      </c>
      <c r="B22" s="18" t="s">
        <v>28</v>
      </c>
      <c r="C22" s="141" t="s">
        <v>129</v>
      </c>
      <c r="D22" s="122">
        <v>0</v>
      </c>
      <c r="E22" s="122">
        <v>-1.7</v>
      </c>
      <c r="F22" s="122">
        <v>-32.9</v>
      </c>
      <c r="G22" s="122">
        <v>-50.7</v>
      </c>
      <c r="H22" s="122">
        <v>-54.6</v>
      </c>
      <c r="I22" s="122">
        <v>-7.9</v>
      </c>
      <c r="J22" s="122">
        <v>-147.80000000000001</v>
      </c>
      <c r="K22" s="129" t="s">
        <v>18</v>
      </c>
      <c r="L22" s="136">
        <v>15</v>
      </c>
      <c r="M22" s="153" t="s">
        <v>130</v>
      </c>
      <c r="N22" s="129" t="s">
        <v>31</v>
      </c>
    </row>
    <row r="23" spans="1:14" ht="50.25" customHeight="1" thickBot="1" x14ac:dyDescent="0.3">
      <c r="A23" s="126" t="s">
        <v>35</v>
      </c>
      <c r="B23" s="113" t="s">
        <v>16</v>
      </c>
      <c r="C23" s="141" t="s">
        <v>40</v>
      </c>
      <c r="D23" s="122">
        <v>0</v>
      </c>
      <c r="E23" s="122">
        <v>-5.6</v>
      </c>
      <c r="F23" s="122">
        <v>-15.2</v>
      </c>
      <c r="G23" s="122">
        <v>309</v>
      </c>
      <c r="H23" s="122">
        <v>614.20000000000005</v>
      </c>
      <c r="I23" s="122">
        <v>0</v>
      </c>
      <c r="J23" s="122">
        <v>902.4</v>
      </c>
      <c r="K23" s="129" t="s">
        <v>23</v>
      </c>
      <c r="L23" s="136"/>
      <c r="M23" s="153"/>
      <c r="N23" s="129" t="s">
        <v>31</v>
      </c>
    </row>
    <row r="24" spans="1:14" ht="50.25" customHeight="1" thickBot="1" x14ac:dyDescent="0.3">
      <c r="A24" s="126" t="s">
        <v>35</v>
      </c>
      <c r="B24" s="18" t="s">
        <v>16</v>
      </c>
      <c r="C24" s="141" t="s">
        <v>47</v>
      </c>
      <c r="D24" s="122">
        <v>0</v>
      </c>
      <c r="E24" s="122">
        <v>498.6</v>
      </c>
      <c r="F24" s="122">
        <v>598.70000000000005</v>
      </c>
      <c r="G24" s="122">
        <v>799.1</v>
      </c>
      <c r="H24" s="122">
        <v>499.1</v>
      </c>
      <c r="I24" s="122">
        <v>0</v>
      </c>
      <c r="J24" s="122">
        <v>2395.5</v>
      </c>
      <c r="K24" s="129" t="s">
        <v>18</v>
      </c>
      <c r="L24" s="136">
        <v>16</v>
      </c>
      <c r="M24" s="153" t="s">
        <v>131</v>
      </c>
      <c r="N24" s="129" t="s">
        <v>31</v>
      </c>
    </row>
    <row r="25" spans="1:14" ht="50.25" customHeight="1" thickBot="1" x14ac:dyDescent="0.3">
      <c r="A25" s="126" t="s">
        <v>35</v>
      </c>
      <c r="B25" s="18" t="s">
        <v>16</v>
      </c>
      <c r="C25" s="141" t="s">
        <v>49</v>
      </c>
      <c r="D25" s="122">
        <v>0</v>
      </c>
      <c r="E25" s="122">
        <v>-41.4</v>
      </c>
      <c r="F25" s="122">
        <v>-0.5</v>
      </c>
      <c r="G25" s="122">
        <v>0</v>
      </c>
      <c r="H25" s="122">
        <v>1120</v>
      </c>
      <c r="I25" s="122">
        <v>0</v>
      </c>
      <c r="J25" s="122">
        <v>1078.0999999999999</v>
      </c>
      <c r="K25" s="129" t="s">
        <v>23</v>
      </c>
      <c r="L25" s="136"/>
      <c r="M25" s="153"/>
      <c r="N25" s="129" t="s">
        <v>31</v>
      </c>
    </row>
    <row r="26" spans="1:14" s="117" customFormat="1" ht="50.25" customHeight="1" thickBot="1" x14ac:dyDescent="0.3">
      <c r="A26" s="127" t="s">
        <v>35</v>
      </c>
      <c r="B26" s="119" t="s">
        <v>16</v>
      </c>
      <c r="C26" s="141" t="s">
        <v>53</v>
      </c>
      <c r="D26" s="122">
        <v>0.4</v>
      </c>
      <c r="E26" s="122">
        <v>-73.2</v>
      </c>
      <c r="F26" s="122">
        <v>-62.5</v>
      </c>
      <c r="G26" s="122">
        <v>-6.2</v>
      </c>
      <c r="H26" s="122">
        <v>-10.1</v>
      </c>
      <c r="I26" s="122">
        <v>0</v>
      </c>
      <c r="J26" s="122">
        <v>-151.6</v>
      </c>
      <c r="K26" s="129" t="s">
        <v>18</v>
      </c>
      <c r="L26" s="136">
        <f>L24+1</f>
        <v>17</v>
      </c>
      <c r="M26" s="153" t="s">
        <v>132</v>
      </c>
      <c r="N26" s="129" t="s">
        <v>31</v>
      </c>
    </row>
    <row r="27" spans="1:14" ht="50.25" customHeight="1" thickBot="1" x14ac:dyDescent="0.3">
      <c r="A27" s="126" t="s">
        <v>35</v>
      </c>
      <c r="B27" s="18" t="s">
        <v>33</v>
      </c>
      <c r="C27" s="141" t="s">
        <v>46</v>
      </c>
      <c r="D27" s="122">
        <v>0</v>
      </c>
      <c r="E27" s="122">
        <v>-9.5</v>
      </c>
      <c r="F27" s="122">
        <v>-39.299999999999997</v>
      </c>
      <c r="G27" s="122">
        <v>-39.700000000000003</v>
      </c>
      <c r="H27" s="122">
        <v>-40</v>
      </c>
      <c r="I27" s="122">
        <v>0</v>
      </c>
      <c r="J27" s="122">
        <v>-128.5</v>
      </c>
      <c r="K27" s="129" t="s">
        <v>18</v>
      </c>
      <c r="L27" s="136"/>
      <c r="M27" s="153"/>
      <c r="N27" s="129" t="s">
        <v>31</v>
      </c>
    </row>
    <row r="28" spans="1:14" ht="50.25" customHeight="1" thickBot="1" x14ac:dyDescent="0.3">
      <c r="A28" s="126" t="s">
        <v>35</v>
      </c>
      <c r="B28" s="113" t="s">
        <v>28</v>
      </c>
      <c r="C28" s="141" t="s">
        <v>38</v>
      </c>
      <c r="D28" s="122">
        <v>0</v>
      </c>
      <c r="E28" s="122">
        <v>-25</v>
      </c>
      <c r="F28" s="122">
        <v>-72.2</v>
      </c>
      <c r="G28" s="122">
        <v>-64.2</v>
      </c>
      <c r="H28" s="122">
        <v>-54.8</v>
      </c>
      <c r="I28" s="122">
        <v>-64.8</v>
      </c>
      <c r="J28" s="122">
        <v>-281</v>
      </c>
      <c r="K28" s="129" t="s">
        <v>18</v>
      </c>
      <c r="L28" s="136">
        <v>18</v>
      </c>
      <c r="M28" s="153" t="s">
        <v>133</v>
      </c>
      <c r="N28" s="129" t="s">
        <v>31</v>
      </c>
    </row>
    <row r="29" spans="1:14" ht="50.25" customHeight="1" thickBot="1" x14ac:dyDescent="0.3">
      <c r="A29" s="126" t="s">
        <v>35</v>
      </c>
      <c r="B29" s="113" t="s">
        <v>28</v>
      </c>
      <c r="C29" s="141" t="s">
        <v>42</v>
      </c>
      <c r="D29" s="122">
        <v>0</v>
      </c>
      <c r="E29" s="122">
        <v>0</v>
      </c>
      <c r="F29" s="122">
        <v>-88.8</v>
      </c>
      <c r="G29" s="122">
        <v>-7.6</v>
      </c>
      <c r="H29" s="122">
        <v>-4.5999999999999996</v>
      </c>
      <c r="I29" s="122">
        <v>2.9</v>
      </c>
      <c r="J29" s="122">
        <v>-98.1</v>
      </c>
      <c r="K29" s="129" t="s">
        <v>23</v>
      </c>
      <c r="L29" s="136">
        <f t="shared" ref="L29:L30" si="2">L28+1</f>
        <v>19</v>
      </c>
      <c r="M29" s="153" t="s">
        <v>43</v>
      </c>
      <c r="N29" s="129" t="s">
        <v>31</v>
      </c>
    </row>
    <row r="30" spans="1:14" ht="50.25" customHeight="1" thickBot="1" x14ac:dyDescent="0.3">
      <c r="A30" s="126" t="s">
        <v>35</v>
      </c>
      <c r="B30" s="113" t="s">
        <v>28</v>
      </c>
      <c r="C30" s="141" t="s">
        <v>44</v>
      </c>
      <c r="D30" s="122">
        <v>0</v>
      </c>
      <c r="E30" s="122">
        <v>0</v>
      </c>
      <c r="F30" s="122">
        <v>-26.7</v>
      </c>
      <c r="G30" s="122">
        <v>-7.4</v>
      </c>
      <c r="H30" s="122">
        <v>-8.5</v>
      </c>
      <c r="I30" s="122">
        <v>-8.1999999999999993</v>
      </c>
      <c r="J30" s="122">
        <v>-50.8</v>
      </c>
      <c r="K30" s="129" t="s">
        <v>18</v>
      </c>
      <c r="L30" s="136">
        <f t="shared" si="2"/>
        <v>20</v>
      </c>
      <c r="M30" s="153" t="s">
        <v>134</v>
      </c>
      <c r="N30" s="129" t="s">
        <v>31</v>
      </c>
    </row>
    <row r="31" spans="1:14" ht="50.25" customHeight="1" thickBot="1" x14ac:dyDescent="0.3">
      <c r="A31" s="126" t="s">
        <v>35</v>
      </c>
      <c r="B31" s="18" t="s">
        <v>28</v>
      </c>
      <c r="C31" s="141" t="s">
        <v>51</v>
      </c>
      <c r="D31" s="122">
        <v>0</v>
      </c>
      <c r="E31" s="122">
        <v>0</v>
      </c>
      <c r="F31" s="122">
        <v>-0.1</v>
      </c>
      <c r="G31" s="122">
        <v>196.7</v>
      </c>
      <c r="H31" s="122">
        <v>197</v>
      </c>
      <c r="I31" s="122">
        <v>198.5</v>
      </c>
      <c r="J31" s="122">
        <v>592.1</v>
      </c>
      <c r="K31" s="129" t="s">
        <v>23</v>
      </c>
      <c r="L31" s="136"/>
      <c r="M31" s="153"/>
      <c r="N31" s="129" t="s">
        <v>31</v>
      </c>
    </row>
    <row r="32" spans="1:14" ht="50.25" customHeight="1" thickBot="1" x14ac:dyDescent="0.3">
      <c r="A32" s="126" t="s">
        <v>35</v>
      </c>
      <c r="B32" s="18" t="s">
        <v>28</v>
      </c>
      <c r="C32" s="141" t="s">
        <v>53</v>
      </c>
      <c r="D32" s="122">
        <v>0</v>
      </c>
      <c r="E32" s="122">
        <v>-25.6</v>
      </c>
      <c r="F32" s="122">
        <v>-38.1</v>
      </c>
      <c r="G32" s="122">
        <v>-25.8</v>
      </c>
      <c r="H32" s="122">
        <v>-14.1</v>
      </c>
      <c r="I32" s="122">
        <v>-11.7</v>
      </c>
      <c r="J32" s="122">
        <v>-115.3</v>
      </c>
      <c r="K32" s="129" t="s">
        <v>18</v>
      </c>
      <c r="L32" s="136">
        <f>L30+1</f>
        <v>21</v>
      </c>
      <c r="M32" s="153" t="s">
        <v>54</v>
      </c>
      <c r="N32" s="129" t="s">
        <v>31</v>
      </c>
    </row>
    <row r="33" spans="1:14" ht="50.25" customHeight="1" thickBot="1" x14ac:dyDescent="0.3">
      <c r="A33" s="143" t="s">
        <v>35</v>
      </c>
      <c r="B33" s="18" t="s">
        <v>135</v>
      </c>
      <c r="C33" s="141" t="s">
        <v>36</v>
      </c>
      <c r="D33" s="122">
        <v>0</v>
      </c>
      <c r="E33" s="122">
        <v>0</v>
      </c>
      <c r="F33" s="122">
        <v>-63.5</v>
      </c>
      <c r="G33" s="122">
        <v>-105.6</v>
      </c>
      <c r="H33" s="122">
        <v>-138.4</v>
      </c>
      <c r="I33" s="122">
        <v>-74.5</v>
      </c>
      <c r="J33" s="122">
        <v>-382</v>
      </c>
      <c r="K33" s="129" t="s">
        <v>23</v>
      </c>
      <c r="L33" s="129"/>
      <c r="M33" s="153"/>
      <c r="N33" s="129" t="s">
        <v>37</v>
      </c>
    </row>
    <row r="34" spans="1:14" ht="50.25" customHeight="1" thickBot="1" x14ac:dyDescent="0.3">
      <c r="A34" s="143" t="s">
        <v>136</v>
      </c>
      <c r="B34" s="142"/>
      <c r="C34" s="142"/>
      <c r="D34" s="142">
        <f>SUM(D3:D33)</f>
        <v>41.3</v>
      </c>
      <c r="E34" s="142">
        <f t="shared" ref="E34:J34" si="3">SUM(E3:E33)</f>
        <v>-1425.2</v>
      </c>
      <c r="F34" s="142">
        <f t="shared" si="3"/>
        <v>-2920.8999999999987</v>
      </c>
      <c r="G34" s="142">
        <f t="shared" si="3"/>
        <v>-3212.7000000000007</v>
      </c>
      <c r="H34" s="142">
        <f t="shared" si="3"/>
        <v>-543.80000000000064</v>
      </c>
      <c r="I34" s="144">
        <f t="shared" si="3"/>
        <v>1390.9</v>
      </c>
      <c r="J34" s="142">
        <f t="shared" si="3"/>
        <v>-6670.4000000000015</v>
      </c>
      <c r="K34" s="142"/>
      <c r="L34" s="142"/>
      <c r="M34" s="142"/>
      <c r="N34" s="142"/>
    </row>
    <row r="35" spans="1:14" x14ac:dyDescent="0.25">
      <c r="A35" s="135" t="s">
        <v>137</v>
      </c>
    </row>
    <row r="36" spans="1:14" x14ac:dyDescent="0.25">
      <c r="A36" s="135" t="s">
        <v>138</v>
      </c>
    </row>
    <row r="37" spans="1:14" x14ac:dyDescent="0.25">
      <c r="A37" s="135" t="s">
        <v>139</v>
      </c>
    </row>
  </sheetData>
  <hyperlinks>
    <hyperlink ref="C9" r:id="rId1" xr:uid="{D78BB182-576B-41AA-8276-E927AC791DCF}"/>
    <hyperlink ref="C7" r:id="rId2" location="page=100" xr:uid="{D84AB030-7774-44BA-8C8B-FD4602146240}"/>
    <hyperlink ref="C9" r:id="rId3" location="page=196" xr:uid="{7A08048A-8E77-440F-B4B2-DA72DA67C478}"/>
    <hyperlink ref="C3" r:id="rId4" location="page=71" display="https://archive.budget.gov.au/2023-24/bp2/download/bp2_2023-24.pdf - page=71" xr:uid="{4850752F-896D-4955-806B-CD469F9EEE64}"/>
    <hyperlink ref="C6" r:id="rId5" location="page=81" xr:uid="{4E67F6A4-A20F-401F-A3FC-D03AFAE0EBE3}"/>
    <hyperlink ref="C4" r:id="rId6" location="page=91" xr:uid="{D2DC93A3-75BC-49B5-B761-65F0C67559A4}"/>
    <hyperlink ref="C5" r:id="rId7" location="page=76" xr:uid="{A780B32D-939B-43DA-B414-7C94D5AFAE04}"/>
    <hyperlink ref="C8" r:id="rId8" location="page=244" xr:uid="{E231CCB7-5222-4D4A-9E5C-8134ED815F0F}"/>
    <hyperlink ref="C10" r:id="rId9" location="page=257" xr:uid="{96263CA9-8C65-494A-A4D5-78FA05461563}"/>
    <hyperlink ref="C11" r:id="rId10" location="page=161" xr:uid="{92F52AFA-9E17-4CA9-9BD9-433B590C0B04}"/>
    <hyperlink ref="C12" r:id="rId11" location="page=130" xr:uid="{654D6F9A-712A-43EB-900E-6950E3F241D5}"/>
    <hyperlink ref="C13" r:id="rId12" location="page=262" xr:uid="{02E3F135-67BF-4837-AD42-E5523286FC55}"/>
    <hyperlink ref="C14" r:id="rId13" location="page=263" xr:uid="{891581FD-D60F-4C94-BF92-AAB6D87E8A8D}"/>
    <hyperlink ref="C15" r:id="rId14" location="page=266" xr:uid="{9DD59A89-93BE-4AF2-B5E8-4A7FEA5D3A8B}"/>
    <hyperlink ref="C16" r:id="rId15" location="page=267" xr:uid="{EBB74068-5D58-4771-B836-271FA4193313}"/>
    <hyperlink ref="C17" r:id="rId16" location="page=277" xr:uid="{152FA671-237D-449B-B47B-A95A3279B034}"/>
    <hyperlink ref="C18" r:id="rId17" location="page=278" xr:uid="{0CB5914A-D869-49B5-9467-EB15192EE10D}"/>
    <hyperlink ref="C19" r:id="rId18" location="page=195" xr:uid="{EBA31702-7026-4392-A91E-64995D4CE817}"/>
    <hyperlink ref="C20" r:id="rId19" location="page=161" xr:uid="{061073DD-6399-4561-80E5-7933DE194B7F}"/>
    <hyperlink ref="C21" r:id="rId20" location="page=165" xr:uid="{212A2ADC-C391-4B44-8682-BE06797BA819}"/>
    <hyperlink ref="C22" r:id="rId21" location="page=167" xr:uid="{BF90136D-7254-4A9B-ACA1-3998ED8C6148}"/>
    <hyperlink ref="C23" r:id="rId22" location="page=29" xr:uid="{837CDA86-8ED0-4182-BB35-3E4BDBA4E75C}"/>
    <hyperlink ref="C24" r:id="rId23" location="page=37" xr:uid="{81D672B7-FDFA-4984-8CF7-4A09AF21CC30}"/>
    <hyperlink ref="C25" r:id="rId24" location="page=40" xr:uid="{815E7D62-669B-4318-B2F0-BF722CD587A5}"/>
    <hyperlink ref="C26" r:id="rId25" location="page=227" xr:uid="{0376CDB4-A7C1-45BE-83C4-04BB58BC145E}"/>
    <hyperlink ref="C27" r:id="rId26" location="page=202" xr:uid="{D93AF8E7-B561-4592-A4ED-187E02E06FE1}"/>
    <hyperlink ref="C28" r:id="rId27" location="page=24" xr:uid="{ACD5F747-96C1-4B0B-B209-7A502FE8250F}"/>
    <hyperlink ref="C29" r:id="rId28" location="page=193" xr:uid="{5A0D118D-024D-4480-9512-6F833D0DFB93}"/>
    <hyperlink ref="C30" r:id="rId29" location="page=194" xr:uid="{FDE24D40-E5BD-4EAB-A3BB-A5D53D4987E9}"/>
    <hyperlink ref="C31" r:id="rId30" location="page=31" xr:uid="{67B54F14-D167-433C-BE44-45CA0606B9C2}"/>
    <hyperlink ref="C32" r:id="rId31" location="page=197" xr:uid="{56E69C21-4989-418C-9978-470293BD29A2}"/>
    <hyperlink ref="C33" r:id="rId32" location="page=307" xr:uid="{E84F120D-6E3A-4883-A5A1-2DE1130E377F}"/>
  </hyperlinks>
  <pageMargins left="0.70866141732283472" right="0.70866141732283472" top="0.74803149606299213" bottom="0.74803149606299213" header="0.31496062992125984" footer="0.31496062992125984"/>
  <pageSetup paperSize="8" scale="45" fitToHeight="0" orientation="landscape" r:id="rId33"/>
  <tableParts count="1">
    <tablePart r:id="rId3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498EA-C780-4927-BC2A-DBC5744F8D09}">
  <sheetPr>
    <tabColor theme="3" tint="0.89999084444715716"/>
  </sheetPr>
  <dimension ref="A1:J16"/>
  <sheetViews>
    <sheetView zoomScaleNormal="100" workbookViewId="0">
      <pane xSplit="3" ySplit="1" topLeftCell="D2" activePane="bottomRight" state="frozen"/>
      <selection pane="topRight" activeCell="D1" sqref="D1"/>
      <selection pane="bottomLeft" activeCell="A2" sqref="A2"/>
      <selection pane="bottomRight" sqref="A1:J1"/>
    </sheetView>
  </sheetViews>
  <sheetFormatPr defaultRowHeight="15" x14ac:dyDescent="0.25"/>
  <cols>
    <col min="1" max="1" width="45.7109375" customWidth="1"/>
    <col min="2" max="2" width="20.7109375" customWidth="1"/>
    <col min="3" max="3" width="75.7109375" customWidth="1"/>
    <col min="4" max="10" width="15.7109375" customWidth="1"/>
  </cols>
  <sheetData>
    <row r="1" spans="1:10" s="151" customFormat="1" ht="50.25" customHeight="1" thickBot="1" x14ac:dyDescent="0.35">
      <c r="A1" s="156" t="s">
        <v>140</v>
      </c>
      <c r="B1" s="157"/>
      <c r="C1" s="157"/>
      <c r="D1" s="157"/>
      <c r="E1" s="157"/>
      <c r="F1" s="157"/>
      <c r="G1" s="157"/>
      <c r="H1" s="157"/>
      <c r="I1" s="157"/>
      <c r="J1" s="157"/>
    </row>
    <row r="2" spans="1:10" s="151" customFormat="1" ht="50.25" customHeight="1" thickBot="1" x14ac:dyDescent="0.35">
      <c r="A2" s="152" t="s">
        <v>1</v>
      </c>
      <c r="B2" s="152" t="s">
        <v>2</v>
      </c>
      <c r="C2" s="152" t="s">
        <v>3</v>
      </c>
      <c r="D2" s="152" t="s">
        <v>4</v>
      </c>
      <c r="E2" s="152" t="s">
        <v>5</v>
      </c>
      <c r="F2" s="152" t="s">
        <v>6</v>
      </c>
      <c r="G2" s="152" t="s">
        <v>7</v>
      </c>
      <c r="H2" s="152" t="s">
        <v>8</v>
      </c>
      <c r="I2" s="152" t="s">
        <v>9</v>
      </c>
      <c r="J2" s="152" t="s">
        <v>10</v>
      </c>
    </row>
    <row r="3" spans="1:10" ht="50.25" customHeight="1" thickBot="1" x14ac:dyDescent="0.3">
      <c r="A3" s="120" t="s">
        <v>56</v>
      </c>
      <c r="B3" s="114" t="s">
        <v>28</v>
      </c>
      <c r="C3" s="133" t="s">
        <v>141</v>
      </c>
      <c r="D3" s="128">
        <v>0</v>
      </c>
      <c r="E3" s="128">
        <v>0</v>
      </c>
      <c r="F3" s="128">
        <v>-18.399999999999999</v>
      </c>
      <c r="G3" s="128">
        <v>-17.8</v>
      </c>
      <c r="H3" s="128">
        <v>-10.6</v>
      </c>
      <c r="I3" s="128">
        <v>-9.1999999999999993</v>
      </c>
      <c r="J3" s="128">
        <v>-56</v>
      </c>
    </row>
    <row r="4" spans="1:10" ht="50.25" customHeight="1" thickBot="1" x14ac:dyDescent="0.3">
      <c r="A4" s="123" t="s">
        <v>106</v>
      </c>
      <c r="B4" s="107" t="s">
        <v>28</v>
      </c>
      <c r="C4" s="133" t="s">
        <v>142</v>
      </c>
      <c r="D4" s="128">
        <v>0</v>
      </c>
      <c r="E4" s="128">
        <v>0</v>
      </c>
      <c r="F4" s="128">
        <v>-26.1</v>
      </c>
      <c r="G4" s="128">
        <v>-18</v>
      </c>
      <c r="H4" s="128">
        <v>-16.100000000000001</v>
      </c>
      <c r="I4" s="128">
        <v>-11.4</v>
      </c>
      <c r="J4" s="128">
        <v>-71.599999999999994</v>
      </c>
    </row>
    <row r="5" spans="1:10" ht="50.25" customHeight="1" thickBot="1" x14ac:dyDescent="0.3">
      <c r="A5" s="120" t="s">
        <v>59</v>
      </c>
      <c r="B5" s="107" t="s">
        <v>16</v>
      </c>
      <c r="C5" s="133" t="s">
        <v>60</v>
      </c>
      <c r="D5" s="128">
        <v>0</v>
      </c>
      <c r="E5" s="128">
        <v>-85.8</v>
      </c>
      <c r="F5" s="128">
        <v>-90.4</v>
      </c>
      <c r="G5" s="128">
        <v>-39.9</v>
      </c>
      <c r="H5" s="128">
        <v>-50.7</v>
      </c>
      <c r="I5" s="128">
        <v>0</v>
      </c>
      <c r="J5" s="128">
        <v>-266.8</v>
      </c>
    </row>
    <row r="6" spans="1:10" ht="50.25" customHeight="1" thickBot="1" x14ac:dyDescent="0.3">
      <c r="A6" s="116" t="s">
        <v>149</v>
      </c>
      <c r="B6" s="107" t="s">
        <v>28</v>
      </c>
      <c r="C6" s="133" t="s">
        <v>73</v>
      </c>
      <c r="D6" s="128">
        <v>0</v>
      </c>
      <c r="E6" s="128">
        <v>-0.2</v>
      </c>
      <c r="F6" s="128">
        <v>-366.4</v>
      </c>
      <c r="G6" s="128">
        <v>-252.2</v>
      </c>
      <c r="H6" s="128">
        <v>-260.7</v>
      </c>
      <c r="I6" s="128">
        <v>-244.8</v>
      </c>
      <c r="J6" s="128">
        <v>-1124.2</v>
      </c>
    </row>
    <row r="7" spans="1:10" ht="50.25" customHeight="1" thickBot="1" x14ac:dyDescent="0.3">
      <c r="A7" s="116" t="s">
        <v>149</v>
      </c>
      <c r="B7" s="107" t="s">
        <v>28</v>
      </c>
      <c r="C7" s="133" t="s">
        <v>143</v>
      </c>
      <c r="D7" s="128">
        <v>0</v>
      </c>
      <c r="E7" s="128">
        <v>0</v>
      </c>
      <c r="F7" s="128">
        <v>-84.1</v>
      </c>
      <c r="G7" s="128">
        <v>-28.4</v>
      </c>
      <c r="H7" s="128">
        <v>-50.8</v>
      </c>
      <c r="I7" s="128">
        <v>-114.9</v>
      </c>
      <c r="J7" s="128">
        <v>-278.10000000000002</v>
      </c>
    </row>
    <row r="8" spans="1:10" ht="50.25" customHeight="1" thickBot="1" x14ac:dyDescent="0.3">
      <c r="A8" s="116" t="s">
        <v>149</v>
      </c>
      <c r="B8" s="108" t="s">
        <v>28</v>
      </c>
      <c r="C8" s="133" t="s">
        <v>144</v>
      </c>
      <c r="D8" s="128">
        <v>0</v>
      </c>
      <c r="E8" s="128">
        <v>0</v>
      </c>
      <c r="F8" s="128">
        <v>-23.2</v>
      </c>
      <c r="G8" s="128">
        <v>-18.5</v>
      </c>
      <c r="H8" s="128">
        <v>-9.1</v>
      </c>
      <c r="I8" s="128">
        <v>-5.3</v>
      </c>
      <c r="J8" s="128">
        <v>-56.1</v>
      </c>
    </row>
    <row r="9" spans="1:10" ht="50.25" customHeight="1" thickBot="1" x14ac:dyDescent="0.3">
      <c r="A9" s="115" t="s">
        <v>120</v>
      </c>
      <c r="B9" s="107" t="s">
        <v>33</v>
      </c>
      <c r="C9" s="133" t="s">
        <v>145</v>
      </c>
      <c r="D9" s="128">
        <v>0</v>
      </c>
      <c r="E9" s="128">
        <v>-20.9</v>
      </c>
      <c r="F9" s="128">
        <v>-60.5</v>
      </c>
      <c r="G9" s="128">
        <v>-62</v>
      </c>
      <c r="H9" s="128">
        <v>-49</v>
      </c>
      <c r="I9" s="128">
        <v>0</v>
      </c>
      <c r="J9" s="128">
        <v>-192.4</v>
      </c>
    </row>
    <row r="10" spans="1:10" ht="50.25" customHeight="1" thickBot="1" x14ac:dyDescent="0.3">
      <c r="A10" s="115" t="s">
        <v>146</v>
      </c>
      <c r="B10" s="107" t="s">
        <v>147</v>
      </c>
      <c r="C10" s="133" t="s">
        <v>148</v>
      </c>
      <c r="D10" s="128">
        <v>0</v>
      </c>
      <c r="E10" s="128">
        <v>-54.9</v>
      </c>
      <c r="F10" s="128">
        <v>-47.4</v>
      </c>
      <c r="G10" s="128">
        <v>-28.1</v>
      </c>
      <c r="H10" s="128">
        <v>-4.9000000000000004</v>
      </c>
      <c r="I10" s="128">
        <v>0</v>
      </c>
      <c r="J10" s="128">
        <v>-135.30000000000001</v>
      </c>
    </row>
    <row r="11" spans="1:10" ht="50.25" customHeight="1" thickBot="1" x14ac:dyDescent="0.3">
      <c r="A11" s="115" t="s">
        <v>79</v>
      </c>
      <c r="B11" s="107" t="s">
        <v>28</v>
      </c>
      <c r="C11" s="137" t="s">
        <v>80</v>
      </c>
      <c r="D11" s="128">
        <v>0</v>
      </c>
      <c r="E11" s="128">
        <v>0</v>
      </c>
      <c r="F11" s="128">
        <v>-28.9</v>
      </c>
      <c r="G11" s="128">
        <v>-34.200000000000003</v>
      </c>
      <c r="H11" s="128">
        <v>-6.9</v>
      </c>
      <c r="I11" s="128">
        <v>-3.8</v>
      </c>
      <c r="J11" s="128">
        <v>-73.8</v>
      </c>
    </row>
    <row r="12" spans="1:10" ht="50.25" customHeight="1" thickBot="1" x14ac:dyDescent="0.3">
      <c r="A12" s="115" t="s">
        <v>35</v>
      </c>
      <c r="B12" s="107" t="s">
        <v>33</v>
      </c>
      <c r="C12" s="137" t="s">
        <v>82</v>
      </c>
      <c r="D12" s="128">
        <v>0</v>
      </c>
      <c r="E12" s="128">
        <v>0</v>
      </c>
      <c r="F12" s="128">
        <v>0</v>
      </c>
      <c r="G12" s="128">
        <v>0</v>
      </c>
      <c r="H12" s="128">
        <v>500</v>
      </c>
      <c r="I12" s="128">
        <v>0</v>
      </c>
      <c r="J12" s="128">
        <v>500</v>
      </c>
    </row>
    <row r="13" spans="1:10" ht="50.25" customHeight="1" thickBot="1" x14ac:dyDescent="0.3">
      <c r="A13" s="130" t="s">
        <v>35</v>
      </c>
      <c r="B13" s="131" t="s">
        <v>33</v>
      </c>
      <c r="C13" s="138" t="s">
        <v>84</v>
      </c>
      <c r="D13" s="132">
        <v>0</v>
      </c>
      <c r="E13" s="132">
        <v>0</v>
      </c>
      <c r="F13" s="132">
        <v>0</v>
      </c>
      <c r="G13" s="132">
        <v>60</v>
      </c>
      <c r="H13" s="132">
        <v>95</v>
      </c>
      <c r="I13" s="132">
        <v>0</v>
      </c>
      <c r="J13" s="132">
        <v>155</v>
      </c>
    </row>
    <row r="14" spans="1:10" s="134" customFormat="1" x14ac:dyDescent="0.25">
      <c r="A14" s="134" t="s">
        <v>137</v>
      </c>
    </row>
    <row r="15" spans="1:10" s="134" customFormat="1" x14ac:dyDescent="0.25">
      <c r="A15" s="134" t="s">
        <v>138</v>
      </c>
    </row>
    <row r="16" spans="1:10" s="134" customFormat="1" x14ac:dyDescent="0.25">
      <c r="A16" s="134" t="s">
        <v>139</v>
      </c>
    </row>
  </sheetData>
  <mergeCells count="1">
    <mergeCell ref="A1:J1"/>
  </mergeCells>
  <hyperlinks>
    <hyperlink ref="C11" r:id="rId1" xr:uid="{1CDC4CA9-800A-4DB4-A6CE-C7800896B90C}"/>
    <hyperlink ref="C3" r:id="rId2" location="page=56" xr:uid="{53EE4B23-2F05-4E2A-9355-2C2E03178206}"/>
    <hyperlink ref="C6" r:id="rId3" location="page=140" xr:uid="{035E0F4D-74FA-48F8-83CF-E05DBBDCD8EC}"/>
    <hyperlink ref="C7" r:id="rId4" location="page=143" xr:uid="{A05F1876-E193-4820-A429-70C910EC9E00}"/>
    <hyperlink ref="C8" r:id="rId5" location="page=146" xr:uid="{2BF03498-E628-40B2-BB7A-6BD72B69B76F}"/>
    <hyperlink ref="C9" r:id="rId6" location="page=274" xr:uid="{3DE3981C-4743-4985-99F3-AB9DD0040B7F}"/>
    <hyperlink ref="C10" r:id="rId7" location="page=169" xr:uid="{78EC0257-EADF-4CE8-BAB2-DDBFA7E8EE04}"/>
    <hyperlink ref="C5" r:id="rId8" location="page=108" xr:uid="{9334C9E8-E0F3-4089-BB19-A5FBDA7C2994}"/>
    <hyperlink ref="C4" r:id="rId9" location="page=85" xr:uid="{CA6BE025-8D8B-4E81-A765-5FA0C3B1B86B}"/>
    <hyperlink ref="C12" r:id="rId10" location="Page=198" xr:uid="{CC58E6B8-A967-4655-8AA8-53ED7CFA69D5}"/>
    <hyperlink ref="C13" r:id="rId11" location="Page=202" xr:uid="{F7D7EE0B-4A68-4D2F-B2D1-3E16277721AF}"/>
  </hyperlinks>
  <pageMargins left="0.7" right="0.7" top="0.75" bottom="0.75" header="0.3" footer="0.3"/>
  <tableParts count="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SRR_x0020_ID xmlns="ad8e907a-e1a6-4b76-8caa-2c3a6e0bcaac" xsi:nil="true"/>
    <DocumentSetDescription xmlns="http://schemas.microsoft.com/sharepoint/v3" xsi:nil="true"/>
    <Project_x0020_type xmlns="ad8e907a-e1a6-4b76-8caa-2c3a6e0bcaac">Regular publication</Project_x0020_type>
    <_ip_UnifiedCompliancePolicyProperties xmlns="http://schemas.microsoft.com/sharepoint/v3" xsi:nil="true"/>
    <f81702133f5c4bc9b6bd0f4833f72334 xmlns="ad8e907a-e1a6-4b76-8caa-2c3a6e0bcaac">
      <Terms xmlns="http://schemas.microsoft.com/office/infopath/2007/PartnerControls">
        <TermInfo xmlns="http://schemas.microsoft.com/office/infopath/2007/PartnerControls">
          <TermName xmlns="http://schemas.microsoft.com/office/infopath/2007/PartnerControls">Other</TermName>
          <TermId xmlns="http://schemas.microsoft.com/office/infopath/2007/PartnerControls">9fd5f203-0a5c-4134-9c85-3b40d1bdfc4e</TermId>
        </TermInfo>
      </Terms>
    </f81702133f5c4bc9b6bd0f4833f72334>
    <TaxCatchAll xmlns="ad8e907a-e1a6-4b76-8caa-2c3a6e0bcaac">
      <Value>1</Value>
    </TaxCatchAll>
    <Link_x0020_to_x0020_approved_x0020_project_x0020_plan xmlns="ad8e907a-e1a6-4b76-8caa-2c3a6e0bcaac">
      <Url xsi:nil="true"/>
      <Description xsi:nil="true"/>
    </Link_x0020_to_x0020_approved_x0020_project_x0020_plan>
    <_dlc_DocId xmlns="ad8e907a-e1a6-4b76-8caa-2c3a6e0bcaac">SRR-1331152507-2852</_dlc_DocId>
    <_dlc_DocIdUrl xmlns="ad8e907a-e1a6-4b76-8caa-2c3a6e0bcaac">
      <Url>https://pboprotected.sharepoint.com/sites/SRRHub/_layouts/15/DocIdRedir.aspx?ID=SRR-1331152507-2852</Url>
      <Description>SRR-1331152507-2852</Description>
    </_dlc_DocIdUrl>
    <lcf76f155ced4ddcb4097134ff3c332f xmlns="721601ae-2bde-4ea3-9ce6-a9736c892d1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1B7A200844015D4C90680374BFB3002C" ma:contentTypeVersion="28" ma:contentTypeDescription="Create a new document." ma:contentTypeScope="" ma:versionID="cbf5b51429e23e915ddf617943fa5362">
  <xsd:schema xmlns:xsd="http://www.w3.org/2001/XMLSchema" xmlns:xs="http://www.w3.org/2001/XMLSchema" xmlns:p="http://schemas.microsoft.com/office/2006/metadata/properties" xmlns:ns1="http://schemas.microsoft.com/sharepoint/v3" xmlns:ns2="ad8e907a-e1a6-4b76-8caa-2c3a6e0bcaac" xmlns:ns3="721601ae-2bde-4ea3-9ce6-a9736c892d1a" targetNamespace="http://schemas.microsoft.com/office/2006/metadata/properties" ma:root="true" ma:fieldsID="7937b2a894a36478867c58b749bd14cd" ns1:_="" ns2:_="" ns3:_="">
    <xsd:import namespace="http://schemas.microsoft.com/sharepoint/v3"/>
    <xsd:import namespace="ad8e907a-e1a6-4b76-8caa-2c3a6e0bcaac"/>
    <xsd:import namespace="721601ae-2bde-4ea3-9ce6-a9736c892d1a"/>
    <xsd:element name="properties">
      <xsd:complexType>
        <xsd:sequence>
          <xsd:element name="documentManagement">
            <xsd:complexType>
              <xsd:all>
                <xsd:element ref="ns2:_dlc_DocId" minOccurs="0"/>
                <xsd:element ref="ns2:_dlc_DocIdUrl" minOccurs="0"/>
                <xsd:element ref="ns2:_dlc_DocIdPersistId" minOccurs="0"/>
                <xsd:element ref="ns1:DocumentSetDescription" minOccurs="0"/>
                <xsd:element ref="ns2:SRR_x0020_ID" minOccurs="0"/>
                <xsd:element ref="ns2:Project_x0020_type" minOccurs="0"/>
                <xsd:element ref="ns2:Link_x0020_to_x0020_approved_x0020_project_x0020_plan" minOccurs="0"/>
                <xsd:element ref="ns2:f81702133f5c4bc9b6bd0f4833f72334" minOccurs="0"/>
                <xsd:element ref="ns2:TaxCatchAll" minOccurs="0"/>
                <xsd:element ref="ns3:MediaServiceMetadata" minOccurs="0"/>
                <xsd:element ref="ns3:MediaServiceFastMetadata" minOccurs="0"/>
                <xsd:element ref="ns3:MediaServiceAutoKeyPoints" minOccurs="0"/>
                <xsd:element ref="ns3:MediaServiceKeyPoints" minOccurs="0"/>
                <xsd:element ref="ns3:MediaServiceOCR" minOccurs="0"/>
                <xsd:element ref="ns3:MediaServiceGenerationTime" minOccurs="0"/>
                <xsd:element ref="ns3:MediaServiceEventHashCode" minOccurs="0"/>
                <xsd:element ref="ns2:SharedWithUsers" minOccurs="0"/>
                <xsd:element ref="ns2:SharedWithDetails" minOccurs="0"/>
                <xsd:element ref="ns3:lcf76f155ced4ddcb4097134ff3c332f" minOccurs="0"/>
                <xsd:element ref="ns3:MediaServiceSearchProperties" minOccurs="0"/>
                <xsd:element ref="ns1:_ip_UnifiedCompliancePolicyProperties" minOccurs="0"/>
                <xsd:element ref="ns1:_ip_UnifiedCompliancePolicyUIAction" minOccurs="0"/>
                <xsd:element ref="ns3:MediaServiceDateTaken" minOccurs="0"/>
                <xsd:element ref="ns3:MediaServiceObjectDetectorVersion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cumentSetDescription" ma:index="11" nillable="true" ma:displayName="Description" ma:description="A description of the Document Set" ma:internalName="DocumentSetDescription">
      <xsd:simpleType>
        <xsd:restriction base="dms:Note"/>
      </xsd:simpleType>
    </xsd:element>
    <xsd:element name="_ip_UnifiedCompliancePolicyProperties" ma:index="30" nillable="true" ma:displayName="Unified Compliance Policy Properties" ma:hidden="true" ma:internalName="_ip_UnifiedCompliancePolicyProperties">
      <xsd:simpleType>
        <xsd:restriction base="dms:Note"/>
      </xsd:simpleType>
    </xsd:element>
    <xsd:element name="_ip_UnifiedCompliancePolicyUIAction" ma:index="3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8e907a-e1a6-4b76-8caa-2c3a6e0bcaa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RR_x0020_ID" ma:index="12" nillable="true" ma:displayName="SRR ID" ma:internalName="SRR_x0020_ID">
      <xsd:simpleType>
        <xsd:restriction base="dms:Text">
          <xsd:maxLength value="255"/>
        </xsd:restriction>
      </xsd:simpleType>
    </xsd:element>
    <xsd:element name="Project_x0020_type" ma:index="13" nillable="true" ma:displayName="Project type" ma:default="Regular publication" ma:format="Dropdown" ma:internalName="Project_x0020_type">
      <xsd:simpleType>
        <xsd:restriction base="dms:Choice">
          <xsd:enumeration value="Regular publication"/>
          <xsd:enumeration value="Occasional publication"/>
          <xsd:enumeration value="Other project"/>
        </xsd:restriction>
      </xsd:simpleType>
    </xsd:element>
    <xsd:element name="Link_x0020_to_x0020_approved_x0020_project_x0020_plan" ma:index="14" nillable="true" ma:displayName="Link to approved project plan" ma:format="Hyperlink" ma:internalName="Link_x0020_to_x0020_approved_x0020_project_x0020_plan">
      <xsd:complexType>
        <xsd:complexContent>
          <xsd:extension base="dms:URL">
            <xsd:sequence>
              <xsd:element name="Url" type="dms:ValidUrl" minOccurs="0" nillable="true"/>
              <xsd:element name="Description" type="xsd:string" nillable="true"/>
            </xsd:sequence>
          </xsd:extension>
        </xsd:complexContent>
      </xsd:complexType>
    </xsd:element>
    <xsd:element name="f81702133f5c4bc9b6bd0f4833f72334" ma:index="16" ma:taxonomy="true" ma:internalName="f81702133f5c4bc9b6bd0f4833f72334" ma:taxonomyFieldName="Doc_Type_SRR" ma:displayName="DocType" ma:default="1;#Other|9fd5f203-0a5c-4134-9c85-3b40d1bdfc4e" ma:fieldId="{f8170213-3f5c-4bc9-b6bd-0f4833f72334}" ma:sspId="8511bdff-a9c3-4342-ad56-d9f2319b2060" ma:termSetId="428a2787-7f6a-48bb-b75d-24a40d6aea28" ma:anchorId="00000000-0000-0000-0000-000000000000" ma:open="false" ma:isKeyword="false">
      <xsd:complexType>
        <xsd:sequence>
          <xsd:element ref="pc:Terms" minOccurs="0" maxOccurs="1"/>
        </xsd:sequence>
      </xsd:complexType>
    </xsd:element>
    <xsd:element name="TaxCatchAll" ma:index="17" nillable="true" ma:displayName="Taxonomy Catch All Column" ma:hidden="true" ma:list="{50d7eaab-e7dc-4d71-9ed3-913f10dce0f2}" ma:internalName="TaxCatchAll" ma:showField="CatchAllData" ma:web="ad8e907a-e1a6-4b76-8caa-2c3a6e0bcaac">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21601ae-2bde-4ea3-9ce6-a9736c892d1a" elementFormDefault="qualified">
    <xsd:import namespace="http://schemas.microsoft.com/office/2006/documentManagement/types"/>
    <xsd:import namespace="http://schemas.microsoft.com/office/infopath/2007/PartnerControls"/>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8511bdff-a9c3-4342-ad56-d9f2319b2060" ma:termSetId="09814cd3-568e-fe90-9814-8d621ff8fb84" ma:anchorId="fba54fb3-c3e1-fe81-a776-ca4b69148c4d" ma:open="true" ma:isKeyword="false">
      <xsd:complexType>
        <xsd:sequence>
          <xsd:element ref="pc:Terms" minOccurs="0" maxOccurs="1"/>
        </xsd:sequence>
      </xsd:complex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ateTaken" ma:index="32" nillable="true" ma:displayName="MediaServiceDateTaken" ma:hidden="true" ma:indexed="true" ma:internalName="MediaServiceDateTaken" ma:readOnly="true">
      <xsd:simpleType>
        <xsd:restriction base="dms:Text"/>
      </xsd:simpleType>
    </xsd:element>
    <xsd:element name="MediaServiceObjectDetectorVersions" ma:index="33" nillable="true" ma:displayName="MediaServiceObjectDetectorVersions" ma:hidden="true" ma:indexed="true" ma:internalName="MediaServiceObjectDetectorVersions" ma:readOnly="true">
      <xsd:simpleType>
        <xsd:restriction base="dms:Text"/>
      </xsd:simpleType>
    </xsd:element>
    <xsd:element name="MediaLengthInSeconds" ma:index="3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45C11E-C156-49A9-951A-EE1F0C364781}">
  <ds:schemaRefs>
    <ds:schemaRef ds:uri="721601ae-2bde-4ea3-9ce6-a9736c892d1a"/>
    <ds:schemaRef ds:uri="http://www.w3.org/XML/1998/namespace"/>
    <ds:schemaRef ds:uri="http://purl.org/dc/terms/"/>
    <ds:schemaRef ds:uri="http://purl.org/dc/elements/1.1/"/>
    <ds:schemaRef ds:uri="http://schemas.microsoft.com/office/2006/documentManagement/types"/>
    <ds:schemaRef ds:uri="ad8e907a-e1a6-4b76-8caa-2c3a6e0bcaac"/>
    <ds:schemaRef ds:uri="http://schemas.microsoft.com/office/2006/metadata/properties"/>
    <ds:schemaRef ds:uri="http://schemas.microsoft.com/sharepoint/v3"/>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F2DC7200-561E-4C7E-88BB-F5BFAE6932F3}">
  <ds:schemaRefs>
    <ds:schemaRef ds:uri="http://schemas.microsoft.com/sharepoint/v3/contenttype/forms"/>
  </ds:schemaRefs>
</ds:datastoreItem>
</file>

<file path=customXml/itemProps3.xml><?xml version="1.0" encoding="utf-8"?>
<ds:datastoreItem xmlns:ds="http://schemas.openxmlformats.org/officeDocument/2006/customXml" ds:itemID="{FDC82524-B776-4B41-AA62-A59B4BC567A0}">
  <ds:schemaRefs>
    <ds:schemaRef ds:uri="http://schemas.microsoft.com/sharepoint/events"/>
  </ds:schemaRefs>
</ds:datastoreItem>
</file>

<file path=customXml/itemProps4.xml><?xml version="1.0" encoding="utf-8"?>
<ds:datastoreItem xmlns:ds="http://schemas.openxmlformats.org/officeDocument/2006/customXml" ds:itemID="{51CD3D3F-FE1A-4792-B607-7BE7B3347B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d8e907a-e1a6-4b76-8caa-2c3a6e0bcaac"/>
    <ds:schemaRef ds:uri="721601ae-2bde-4ea3-9ce6-a9736c892d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Tranche 1&gt;</vt:lpstr>
      <vt:lpstr>Unlegislated measures list_t1</vt:lpstr>
      <vt:lpstr>Measures removed_t1</vt:lpstr>
      <vt:lpstr>Measures other_t1</vt:lpstr>
      <vt:lpstr>Unlegislated measures list</vt:lpstr>
      <vt:lpstr>Measures removed</vt:lpstr>
      <vt:lpstr>'Unlegislated measures list'!Print_Titles</vt:lpstr>
    </vt:vector>
  </TitlesOfParts>
  <Manager/>
  <Company>Parliament of Australia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Parliamentary Budget Office (PBO)</dc:creator>
  <cp:keywords/>
  <dc:description/>
  <cp:lastModifiedBy>Christen Whisson (PBO)</cp:lastModifiedBy>
  <cp:revision/>
  <dcterms:created xsi:type="dcterms:W3CDTF">2025-02-10T01:02:33Z</dcterms:created>
  <dcterms:modified xsi:type="dcterms:W3CDTF">2025-08-21T02:22:53Z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0x0101001B7A200844015D4C90680374BFB3002C</vt:lpwstr>
  </property>
  <property fmtid="{D5CDD505-2E9C-101B-9397-08002B2CF9AE}" pid="3" name="Doc_Type_SRR">
    <vt:lpwstr>1;#Other|9fd5f203-0a5c-4134-9c85-3b40d1bdfc4e</vt:lpwstr>
  </property>
  <property fmtid="{D5CDD505-2E9C-101B-9397-08002B2CF9AE}" pid="4" name="_dlc_DocIdItemGuid">
    <vt:lpwstr>0d4b42fa-d3e2-4605-99a9-3510af9efd79</vt:lpwstr>
  </property>
  <property fmtid="{D5CDD505-2E9C-101B-9397-08002B2CF9AE}" pid="5" name="MediaServiceImageTags">
    <vt:lpwstr/>
  </property>
  <property fmtid="{D5CDD505-2E9C-101B-9397-08002B2CF9AE}" pid="6" name="MSIP_Label_ffb634e3-1037-4cdd-a8be-eaa9d6fbd503_Enabled">
    <vt:lpwstr>true</vt:lpwstr>
  </property>
  <property fmtid="{D5CDD505-2E9C-101B-9397-08002B2CF9AE}" pid="7" name="MSIP_Label_ffb634e3-1037-4cdd-a8be-eaa9d6fbd503_SetDate">
    <vt:lpwstr>2025-02-19T05:24:34Z</vt:lpwstr>
  </property>
  <property fmtid="{D5CDD505-2E9C-101B-9397-08002B2CF9AE}" pid="8" name="MSIP_Label_ffb634e3-1037-4cdd-a8be-eaa9d6fbd503_Method">
    <vt:lpwstr>Privileged</vt:lpwstr>
  </property>
  <property fmtid="{D5CDD505-2E9C-101B-9397-08002B2CF9AE}" pid="9" name="MSIP_Label_ffb634e3-1037-4cdd-a8be-eaa9d6fbd503_Name">
    <vt:lpwstr>OFFICIAL (PBO for publication)</vt:lpwstr>
  </property>
  <property fmtid="{D5CDD505-2E9C-101B-9397-08002B2CF9AE}" pid="10" name="MSIP_Label_ffb634e3-1037-4cdd-a8be-eaa9d6fbd503_SiteId">
    <vt:lpwstr>dc2a6fc4-3a5c-4009-8148-25a15ab44bf4</vt:lpwstr>
  </property>
  <property fmtid="{D5CDD505-2E9C-101B-9397-08002B2CF9AE}" pid="11" name="MSIP_Label_ffb634e3-1037-4cdd-a8be-eaa9d6fbd503_ActionId">
    <vt:lpwstr>81235536-82c5-489a-a8a3-7663ecc4cfac</vt:lpwstr>
  </property>
  <property fmtid="{D5CDD505-2E9C-101B-9397-08002B2CF9AE}" pid="12" name="MSIP_Label_ffb634e3-1037-4cdd-a8be-eaa9d6fbd503_ContentBits">
    <vt:lpwstr>0</vt:lpwstr>
  </property>
  <property fmtid="{D5CDD505-2E9C-101B-9397-08002B2CF9AE}" pid="13" name="MSIP_Label_ffb634e3-1037-4cdd-a8be-eaa9d6fbd503_Tag">
    <vt:lpwstr>10, 0, 1, 1</vt:lpwstr>
  </property>
</Properties>
</file>