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LynetteYap(PBO)\Downloads\"/>
    </mc:Choice>
  </mc:AlternateContent>
  <xr:revisionPtr revIDLastSave="0" documentId="8_{953502FD-D6FE-4194-8BE5-B156B22A7D06}" xr6:coauthVersionLast="47" xr6:coauthVersionMax="47" xr10:uidLastSave="{00000000-0000-0000-0000-000000000000}"/>
  <bookViews>
    <workbookView xWindow="-120" yWindow="-120" windowWidth="29040" windowHeight="17520" tabRatio="905" xr2:uid="{E6B88C17-40DA-4F39-AF26-EAA42AF19B16}"/>
  </bookViews>
  <sheets>
    <sheet name="Table of contents" sheetId="2" r:id="rId1"/>
    <sheet name="Table 1" sheetId="3" r:id="rId2"/>
    <sheet name="Table 2" sheetId="4" r:id="rId3"/>
    <sheet name="Table 3" sheetId="5" r:id="rId4"/>
    <sheet name="Table 4" sheetId="7" r:id="rId5"/>
    <sheet name="Table 5" sheetId="26" r:id="rId6"/>
    <sheet name="Table 6" sheetId="46" r:id="rId7"/>
    <sheet name="Table 7" sheetId="55" r:id="rId8"/>
    <sheet name="Table 8" sheetId="8" r:id="rId9"/>
    <sheet name="Table 9" sheetId="23" r:id="rId10"/>
    <sheet name="Table 10" sheetId="54" r:id="rId11"/>
    <sheet name="Background" sheetId="47" r:id="rId12"/>
  </sheets>
  <externalReferences>
    <externalReference r:id="rId13"/>
  </externalReferences>
  <definedNames>
    <definedName name="A2420633F">#REF!,#REF!</definedName>
    <definedName name="A2420633F_Data">#REF!</definedName>
    <definedName name="A2420633F_Latest">#REF!</definedName>
    <definedName name="A2420635K">#REF!,#REF!</definedName>
    <definedName name="A2420635K_Data">#REF!</definedName>
    <definedName name="A2420635K_Latest">#REF!</definedName>
    <definedName name="A2420636L">#REF!,#REF!</definedName>
    <definedName name="A2420636L_Data">#REF!</definedName>
    <definedName name="A2420636L_Latest">#REF!</definedName>
    <definedName name="A2420637R">#REF!,#REF!</definedName>
    <definedName name="A2420637R_Data">#REF!</definedName>
    <definedName name="A2420637R_Latest">#REF!</definedName>
    <definedName name="A2420638T">#REF!,#REF!</definedName>
    <definedName name="A2420638T_Data">#REF!</definedName>
    <definedName name="A2420638T_Latest">#REF!</definedName>
    <definedName name="A2420639V">#REF!,#REF!</definedName>
    <definedName name="A2420639V_Data">#REF!</definedName>
    <definedName name="A2420639V_Latest">#REF!</definedName>
    <definedName name="A2420640C">#REF!,#REF!</definedName>
    <definedName name="A2420640C_Data">#REF!</definedName>
    <definedName name="A2420640C_Latest">#REF!</definedName>
    <definedName name="A2420641F">#REF!,#REF!</definedName>
    <definedName name="A2420641F_Data">#REF!</definedName>
    <definedName name="A2420641F_Latest">#REF!</definedName>
    <definedName name="A2420643K">#REF!,#REF!</definedName>
    <definedName name="A2420643K_Data">#REF!</definedName>
    <definedName name="A2420643K_Latest">#REF!</definedName>
    <definedName name="A2420644L">#REF!,#REF!</definedName>
    <definedName name="A2420644L_Data">#REF!</definedName>
    <definedName name="A2420644L_Latest">#REF!</definedName>
    <definedName name="A2420645R">#REF!,#REF!</definedName>
    <definedName name="A2420645R_Data">#REF!</definedName>
    <definedName name="A2420645R_Latest">#REF!</definedName>
    <definedName name="A2420896J">#REF!,#REF!</definedName>
    <definedName name="A2420896J_Data">#REF!</definedName>
    <definedName name="A2420896J_Latest">#REF!</definedName>
    <definedName name="A2420897K">#REF!,#REF!</definedName>
    <definedName name="A2420897K_Data">#REF!</definedName>
    <definedName name="A2420897K_Latest">#REF!</definedName>
    <definedName name="A2420899R">#REF!,#REF!</definedName>
    <definedName name="A2420899R_Data">#REF!</definedName>
    <definedName name="A2420899R_Latest">#REF!</definedName>
    <definedName name="A2420901R">#REF!,#REF!</definedName>
    <definedName name="A2420901R_Data">#REF!</definedName>
    <definedName name="A2420901R_Latest">#REF!</definedName>
    <definedName name="A2420902T">#REF!,#REF!</definedName>
    <definedName name="A2420902T_Data">#REF!</definedName>
    <definedName name="A2420902T_Latest">#REF!</definedName>
    <definedName name="A2420903V">#REF!,#REF!</definedName>
    <definedName name="A2420903V_Data">#REF!</definedName>
    <definedName name="A2420903V_Latest">#REF!</definedName>
    <definedName name="A2420904W">#REF!,#REF!</definedName>
    <definedName name="A2420904W_Data">#REF!</definedName>
    <definedName name="A2420904W_Latest">#REF!</definedName>
    <definedName name="A2420905X">#REF!,#REF!</definedName>
    <definedName name="A2420905X_Data">#REF!</definedName>
    <definedName name="A2420905X_Latest">#REF!</definedName>
    <definedName name="A2420906A">#REF!,#REF!</definedName>
    <definedName name="A2420906A_Data">#REF!</definedName>
    <definedName name="A2420906A_Latest">#REF!</definedName>
    <definedName name="A2420907C">#REF!,#REF!</definedName>
    <definedName name="A2420907C_Data">#REF!</definedName>
    <definedName name="A2420907C_Latest">#REF!</definedName>
    <definedName name="A2420912W">#REF!,#REF!</definedName>
    <definedName name="A2420912W_Data">#REF!</definedName>
    <definedName name="A2420912W_Latest">#REF!</definedName>
    <definedName name="A2420913X">#REF!,#REF!</definedName>
    <definedName name="A2420913X_Data">#REF!</definedName>
    <definedName name="A2420913X_Latest">#REF!</definedName>
    <definedName name="A2479046J">#REF!,#REF!</definedName>
    <definedName name="A2479046J_Data">#REF!</definedName>
    <definedName name="A2479046J_Latest">#REF!</definedName>
    <definedName name="A2479048L">#REF!,#REF!</definedName>
    <definedName name="A2479048L_Data">#REF!</definedName>
    <definedName name="A2479048L_Latest">#REF!</definedName>
    <definedName name="A2479055K">#REF!,#REF!</definedName>
    <definedName name="A2479055K_Data">#REF!</definedName>
    <definedName name="A2479055K_Latest">#REF!</definedName>
    <definedName name="A2479060C">#REF!,#REF!</definedName>
    <definedName name="A2479060C_Data">#REF!</definedName>
    <definedName name="A2479060C_Latest">#REF!</definedName>
    <definedName name="A2519056T">#REF!,#REF!</definedName>
    <definedName name="A2519056T_Data">#REF!</definedName>
    <definedName name="A2519056T_Latest">#REF!</definedName>
    <definedName name="A2519057V">#REF!,#REF!</definedName>
    <definedName name="A2519057V_Data">#REF!</definedName>
    <definedName name="A2519057V_Latest">#REF!</definedName>
    <definedName name="A2519058W">#REF!,#REF!</definedName>
    <definedName name="A2519058W_Data">#REF!</definedName>
    <definedName name="A2519058W_Latest">#REF!</definedName>
    <definedName name="A2519059X">#REF!,#REF!</definedName>
    <definedName name="A2519059X_Data">#REF!</definedName>
    <definedName name="A2519059X_Latest">#REF!</definedName>
    <definedName name="A2519060J">#REF!,#REF!</definedName>
    <definedName name="A2519060J_Data">#REF!</definedName>
    <definedName name="A2519060J_Latest">#REF!</definedName>
    <definedName name="A3605344V">#REF!,#REF!</definedName>
    <definedName name="A3605344V_Data">#REF!</definedName>
    <definedName name="A3605344V_Latest">#REF!</definedName>
    <definedName name="A3605345W">#REF!,#REF!</definedName>
    <definedName name="A3605345W_Data">#REF!</definedName>
    <definedName name="A3605345W_Latest">#REF!</definedName>
    <definedName name="A3605346X">#REF!,#REF!</definedName>
    <definedName name="A3605346X_Data">#REF!</definedName>
    <definedName name="A3605346X_Latest">#REF!</definedName>
    <definedName name="A3605347A">#REF!,#REF!</definedName>
    <definedName name="A3605347A_Data">#REF!</definedName>
    <definedName name="A3605347A_Latest">#REF!</definedName>
    <definedName name="Date_Range">#REF!,#REF!</definedName>
    <definedName name="Date_Range_Data">#REF!</definedName>
    <definedName name="_xlnm.Print_Titles" localSheetId="10">'Table 10'!$1:$4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2" i="3" l="1"/>
  <c r="AA83" i="54"/>
  <c r="Z83" i="54"/>
  <c r="Y83" i="54"/>
  <c r="X83" i="54"/>
  <c r="W83" i="54"/>
  <c r="V83" i="54"/>
  <c r="AQ108" i="8" l="1"/>
  <c r="AP108" i="8"/>
  <c r="AO108" i="8"/>
  <c r="AN108" i="8"/>
  <c r="AM108" i="8"/>
  <c r="AL108" i="8"/>
  <c r="AK108" i="8"/>
  <c r="AJ108" i="8"/>
  <c r="AI108" i="8"/>
  <c r="AH108" i="8"/>
  <c r="Y107" i="8"/>
  <c r="X107" i="8"/>
  <c r="W107" i="8"/>
  <c r="V107" i="8"/>
  <c r="U107" i="8"/>
  <c r="T107" i="8"/>
  <c r="S107" i="8"/>
  <c r="R107" i="8"/>
  <c r="Q107" i="8"/>
  <c r="P107" i="8"/>
  <c r="O107" i="8"/>
  <c r="N106" i="8"/>
  <c r="AV97" i="8"/>
  <c r="AU97" i="8"/>
  <c r="AT97" i="8"/>
  <c r="AS97" i="8"/>
  <c r="AR97" i="8"/>
  <c r="AQ97" i="8"/>
  <c r="AP97" i="8"/>
  <c r="AO97" i="8"/>
  <c r="AN97"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T52" i="8"/>
  <c r="S52" i="8"/>
  <c r="R52" i="8"/>
  <c r="Q52" i="8"/>
  <c r="P52" i="8"/>
  <c r="O52" i="8"/>
  <c r="N52" i="8"/>
  <c r="M52" i="8"/>
  <c r="L52" i="8"/>
  <c r="R49" i="8"/>
  <c r="R106" i="8" s="1"/>
  <c r="Q49" i="8"/>
  <c r="Q106" i="8" s="1"/>
  <c r="P49" i="8"/>
  <c r="P106" i="8" s="1"/>
  <c r="O49" i="8"/>
  <c r="O106" i="8" s="1"/>
  <c r="N49" i="8"/>
  <c r="M49" i="8"/>
  <c r="M106" i="8" s="1"/>
  <c r="L49" i="8"/>
  <c r="L106" i="8" s="1"/>
  <c r="K49" i="8"/>
  <c r="K106" i="8" s="1"/>
  <c r="J49" i="8"/>
  <c r="J106" i="8" s="1"/>
  <c r="P48" i="8"/>
  <c r="P105" i="8" s="1"/>
  <c r="O48" i="8"/>
  <c r="O105" i="8" s="1"/>
  <c r="N48" i="8"/>
  <c r="N105" i="8" s="1"/>
  <c r="M48" i="8"/>
  <c r="M105" i="8" s="1"/>
  <c r="L48" i="8"/>
  <c r="L105" i="8" s="1"/>
  <c r="K48" i="8"/>
  <c r="K105" i="8" s="1"/>
  <c r="J48" i="8"/>
  <c r="J105" i="8" s="1"/>
  <c r="I48" i="8"/>
  <c r="I105" i="8" s="1"/>
  <c r="H48" i="8"/>
  <c r="H105" i="8" s="1"/>
  <c r="G48" i="8"/>
  <c r="G105" i="8" s="1"/>
  <c r="F48" i="8"/>
  <c r="F105" i="8" s="1"/>
  <c r="E48" i="8"/>
  <c r="E105" i="8" s="1"/>
  <c r="K42" i="8" a="1"/>
  <c r="BR44" i="8" s="1"/>
  <c r="Y41" i="8"/>
  <c r="X41" i="8"/>
  <c r="W41" i="8"/>
  <c r="V41" i="8"/>
  <c r="U41" i="8"/>
  <c r="T41" i="8"/>
  <c r="S41" i="8"/>
  <c r="R41" i="8"/>
  <c r="Q41" i="8"/>
  <c r="P41" i="8"/>
  <c r="O41" i="8"/>
  <c r="N41" i="8"/>
  <c r="M41" i="8"/>
  <c r="L41" i="8"/>
  <c r="K41" i="8"/>
  <c r="J41" i="8"/>
  <c r="I41" i="8"/>
  <c r="H41" i="8"/>
  <c r="G41" i="8"/>
  <c r="F41" i="8"/>
  <c r="BD26" i="8"/>
  <c r="BC26" i="8"/>
  <c r="BB26" i="8"/>
  <c r="BA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R26" i="8"/>
  <c r="Q26" i="8"/>
  <c r="P26" i="8"/>
  <c r="O26" i="8"/>
  <c r="N26" i="8"/>
  <c r="M26" i="8"/>
  <c r="L26" i="8"/>
  <c r="K26" i="8"/>
  <c r="J26" i="8"/>
  <c r="I26" i="8"/>
  <c r="H26" i="8"/>
  <c r="G26" i="8"/>
  <c r="F26" i="8"/>
  <c r="E26" i="8"/>
  <c r="A48" i="46"/>
  <c r="A51" i="26"/>
  <c r="AE43" i="26"/>
  <c r="AD43" i="26"/>
  <c r="AC43" i="26"/>
  <c r="AB43" i="26"/>
  <c r="A43" i="26"/>
  <c r="AE41" i="26"/>
  <c r="AD41" i="26"/>
  <c r="AC41" i="26"/>
  <c r="AB41" i="26"/>
  <c r="AC40" i="26"/>
  <c r="A40" i="26"/>
  <c r="AE39" i="26"/>
  <c r="AD39" i="26"/>
  <c r="AC39" i="26"/>
  <c r="AB39" i="26"/>
  <c r="A39" i="26"/>
  <c r="AE36" i="26"/>
  <c r="AD36" i="26"/>
  <c r="AC36" i="26"/>
  <c r="AB36" i="26"/>
  <c r="AE34" i="26"/>
  <c r="AD34" i="26"/>
  <c r="AC34" i="26"/>
  <c r="AB34" i="26"/>
  <c r="AE33" i="26"/>
  <c r="AD33" i="26"/>
  <c r="AC33" i="26"/>
  <c r="AB33" i="26"/>
  <c r="A33" i="26"/>
  <c r="AE32" i="26"/>
  <c r="AD32" i="26"/>
  <c r="AC32" i="26"/>
  <c r="AB32" i="26"/>
  <c r="A32" i="26"/>
  <c r="AE31" i="26"/>
  <c r="AD31" i="26"/>
  <c r="AC31" i="26"/>
  <c r="AB31" i="26"/>
  <c r="A31" i="26"/>
  <c r="A30" i="26"/>
  <c r="AE29" i="26"/>
  <c r="AD29" i="26"/>
  <c r="AC29" i="26"/>
  <c r="AB29" i="26"/>
  <c r="A29" i="26"/>
  <c r="AE28" i="26"/>
  <c r="AD28" i="26"/>
  <c r="AC28" i="26"/>
  <c r="AC27" i="26" s="1"/>
  <c r="AB28" i="26"/>
  <c r="A28" i="26"/>
  <c r="A27" i="26"/>
  <c r="AE26" i="26"/>
  <c r="AD26" i="26"/>
  <c r="AC26" i="26"/>
  <c r="AB26" i="26"/>
  <c r="A26" i="26"/>
  <c r="AE23" i="26"/>
  <c r="AD23" i="26"/>
  <c r="AC23" i="26"/>
  <c r="AB23" i="26"/>
  <c r="A23" i="26"/>
  <c r="AE22" i="26"/>
  <c r="AD22" i="26"/>
  <c r="AC22" i="26"/>
  <c r="AB22" i="26"/>
  <c r="A22" i="26"/>
  <c r="AE21" i="26"/>
  <c r="AD21" i="26"/>
  <c r="AC21" i="26"/>
  <c r="AB21" i="26"/>
  <c r="A21" i="26"/>
  <c r="AE18" i="26"/>
  <c r="AD18" i="26"/>
  <c r="AC18" i="26"/>
  <c r="AB18" i="26"/>
  <c r="AE17" i="26"/>
  <c r="AD17" i="26"/>
  <c r="AC17" i="26"/>
  <c r="AB17" i="26"/>
  <c r="AE16" i="26"/>
  <c r="AD16" i="26"/>
  <c r="AC16" i="26"/>
  <c r="AB16" i="26"/>
  <c r="A16" i="26"/>
  <c r="AE15" i="26"/>
  <c r="AD15" i="26"/>
  <c r="AC15" i="26"/>
  <c r="AB15" i="26"/>
  <c r="A15" i="26"/>
  <c r="AE14" i="26"/>
  <c r="AD14" i="26"/>
  <c r="AC14" i="26"/>
  <c r="AB14" i="26"/>
  <c r="A14" i="26"/>
  <c r="AE13" i="26"/>
  <c r="AD13" i="26"/>
  <c r="AC13" i="26"/>
  <c r="AB13" i="26"/>
  <c r="A13" i="26"/>
  <c r="AE12" i="26"/>
  <c r="AD12" i="26"/>
  <c r="AC12" i="26"/>
  <c r="AB12" i="26"/>
  <c r="A12" i="26"/>
  <c r="AE11" i="26"/>
  <c r="AD11" i="26"/>
  <c r="AC11" i="26"/>
  <c r="AB11" i="26"/>
  <c r="A11" i="26"/>
  <c r="AE10" i="26"/>
  <c r="AD10" i="26"/>
  <c r="AC10" i="26"/>
  <c r="AB10" i="26"/>
  <c r="A10" i="26"/>
  <c r="A47" i="7"/>
  <c r="A33" i="5"/>
  <c r="A34" i="4"/>
  <c r="AD40" i="26" l="1"/>
  <c r="AE27" i="26"/>
  <c r="AL44" i="8"/>
  <c r="AU43" i="8"/>
  <c r="AW44" i="8"/>
  <c r="AV43" i="8"/>
  <c r="AX44" i="8"/>
  <c r="AW27" i="8"/>
  <c r="BG43" i="8"/>
  <c r="BI44" i="8"/>
  <c r="AB27" i="26"/>
  <c r="BH43" i="8"/>
  <c r="BJ44" i="8"/>
  <c r="BS43" i="8"/>
  <c r="BU44" i="8"/>
  <c r="AJ43" i="8"/>
  <c r="AD27" i="26"/>
  <c r="BT43" i="8"/>
  <c r="BV44" i="8"/>
  <c r="BV45" i="8" s="1"/>
  <c r="M44" i="8"/>
  <c r="AB40" i="26"/>
  <c r="K42" i="8"/>
  <c r="K44" i="8" s="1"/>
  <c r="J44" i="8" s="1"/>
  <c r="J27" i="8" s="1"/>
  <c r="N44" i="8"/>
  <c r="N27" i="8" s="1"/>
  <c r="W43" i="8"/>
  <c r="Y44" i="8"/>
  <c r="Y27" i="8" s="1"/>
  <c r="X43" i="8"/>
  <c r="Z44" i="8"/>
  <c r="Z27" i="8" s="1"/>
  <c r="AI43" i="8"/>
  <c r="AK44" i="8"/>
  <c r="AK27" i="8" s="1"/>
  <c r="Z45" i="8"/>
  <c r="AW45" i="8"/>
  <c r="U43" i="8"/>
  <c r="AG43" i="8"/>
  <c r="AS43" i="8"/>
  <c r="BE43" i="8"/>
  <c r="BQ43" i="8"/>
  <c r="W44" i="8"/>
  <c r="AI44" i="8"/>
  <c r="AU44" i="8"/>
  <c r="BG44" i="8"/>
  <c r="BS44" i="8"/>
  <c r="BS45" i="8" s="1"/>
  <c r="V43" i="8"/>
  <c r="AH43" i="8"/>
  <c r="AT43" i="8"/>
  <c r="BF43" i="8"/>
  <c r="BR43" i="8"/>
  <c r="L44" i="8"/>
  <c r="X44" i="8"/>
  <c r="Y45" i="8" s="1"/>
  <c r="AJ44" i="8"/>
  <c r="AV44" i="8"/>
  <c r="BH44" i="8"/>
  <c r="BT44" i="8"/>
  <c r="BU45" i="8" s="1"/>
  <c r="M43" i="8"/>
  <c r="Y43" i="8"/>
  <c r="AK43" i="8"/>
  <c r="AW43" i="8"/>
  <c r="BI43" i="8"/>
  <c r="BU43" i="8"/>
  <c r="O44" i="8"/>
  <c r="AA44" i="8"/>
  <c r="AA45" i="8" s="1"/>
  <c r="AM44" i="8"/>
  <c r="AY44" i="8"/>
  <c r="BK44" i="8"/>
  <c r="BK45" i="8" s="1"/>
  <c r="N43" i="8"/>
  <c r="Z43" i="8"/>
  <c r="AL43" i="8"/>
  <c r="AX43" i="8"/>
  <c r="BJ43" i="8"/>
  <c r="BV43" i="8"/>
  <c r="P44" i="8"/>
  <c r="AB44" i="8"/>
  <c r="AN44" i="8"/>
  <c r="AZ44" i="8"/>
  <c r="BL44" i="8"/>
  <c r="O43" i="8"/>
  <c r="AA43" i="8"/>
  <c r="AM43" i="8"/>
  <c r="AY43" i="8"/>
  <c r="BK43" i="8"/>
  <c r="Q44" i="8"/>
  <c r="AC44" i="8"/>
  <c r="AO44" i="8"/>
  <c r="BA44" i="8"/>
  <c r="BM44" i="8"/>
  <c r="P43" i="8"/>
  <c r="AB43" i="8"/>
  <c r="AN43" i="8"/>
  <c r="AZ43" i="8"/>
  <c r="BL43" i="8"/>
  <c r="R44" i="8"/>
  <c r="AD44" i="8"/>
  <c r="AP44" i="8"/>
  <c r="BB44" i="8"/>
  <c r="BB27" i="8" s="1"/>
  <c r="BN44" i="8"/>
  <c r="Q43" i="8"/>
  <c r="AC43" i="8"/>
  <c r="AO43" i="8"/>
  <c r="BA43" i="8"/>
  <c r="BM43" i="8"/>
  <c r="S44" i="8"/>
  <c r="S27" i="8" s="1"/>
  <c r="AE44" i="8"/>
  <c r="AE27" i="8" s="1"/>
  <c r="AQ44" i="8"/>
  <c r="AQ27" i="8" s="1"/>
  <c r="BC44" i="8"/>
  <c r="BC27" i="8" s="1"/>
  <c r="BO44" i="8"/>
  <c r="R43" i="8"/>
  <c r="AD43" i="8"/>
  <c r="AP43" i="8"/>
  <c r="BB43" i="8"/>
  <c r="BN43" i="8"/>
  <c r="T44" i="8"/>
  <c r="AF44" i="8"/>
  <c r="AR44" i="8"/>
  <c r="AR27" i="8" s="1"/>
  <c r="BD44" i="8"/>
  <c r="BD27" i="8" s="1"/>
  <c r="BP44" i="8"/>
  <c r="S43" i="8"/>
  <c r="AE43" i="8"/>
  <c r="AQ43" i="8"/>
  <c r="BC43" i="8"/>
  <c r="BO43" i="8"/>
  <c r="U44" i="8"/>
  <c r="AG44" i="8"/>
  <c r="AS44" i="8"/>
  <c r="BE44" i="8"/>
  <c r="BQ44" i="8"/>
  <c r="BR45" i="8" s="1"/>
  <c r="T43" i="8"/>
  <c r="AF43" i="8"/>
  <c r="AR43" i="8"/>
  <c r="BD43" i="8"/>
  <c r="BP43" i="8"/>
  <c r="V44" i="8"/>
  <c r="V27" i="8" s="1"/>
  <c r="AH44" i="8"/>
  <c r="AT44" i="8"/>
  <c r="BF44" i="8"/>
  <c r="AE40" i="26"/>
  <c r="L43" i="8" l="1"/>
  <c r="N45" i="8"/>
  <c r="AX45" i="8"/>
  <c r="K27" i="8"/>
  <c r="O45" i="8"/>
  <c r="K45" i="8"/>
  <c r="AL45" i="8"/>
  <c r="BE45" i="8"/>
  <c r="AF45" i="8"/>
  <c r="BH45" i="8"/>
  <c r="T45" i="8"/>
  <c r="AM45" i="8"/>
  <c r="AK45" i="8"/>
  <c r="AG45" i="8"/>
  <c r="U45" i="8"/>
  <c r="BM45" i="8"/>
  <c r="BF45" i="8"/>
  <c r="AT45" i="8"/>
  <c r="AS45" i="8"/>
  <c r="BJ45" i="8"/>
  <c r="M27" i="8"/>
  <c r="AX27" i="8"/>
  <c r="AL27" i="8"/>
  <c r="AU45" i="8"/>
  <c r="AU27" i="8"/>
  <c r="BL45" i="8"/>
  <c r="AY45" i="8"/>
  <c r="AY27" i="8"/>
  <c r="AV45" i="8"/>
  <c r="AV27" i="8"/>
  <c r="AI45" i="8"/>
  <c r="AI27" i="8"/>
  <c r="W45" i="8"/>
  <c r="W27" i="8"/>
  <c r="L45" i="8"/>
  <c r="L27" i="8"/>
  <c r="V45" i="8"/>
  <c r="BN45" i="8"/>
  <c r="AO27" i="8"/>
  <c r="AO45" i="8"/>
  <c r="P27" i="8"/>
  <c r="P45" i="8"/>
  <c r="AG27" i="8"/>
  <c r="AB27" i="8"/>
  <c r="AB45" i="8"/>
  <c r="U27" i="8"/>
  <c r="BA45" i="8"/>
  <c r="BA27" i="8"/>
  <c r="AS27" i="8"/>
  <c r="AP45" i="8"/>
  <c r="Q27" i="8"/>
  <c r="Q45" i="8"/>
  <c r="I44" i="8"/>
  <c r="J45" i="8" s="1"/>
  <c r="AZ45" i="8"/>
  <c r="AZ27" i="8"/>
  <c r="BI45" i="8"/>
  <c r="BB45" i="8"/>
  <c r="AC27" i="8"/>
  <c r="AC45" i="8"/>
  <c r="AD45" i="8"/>
  <c r="BP45" i="8"/>
  <c r="R45" i="8"/>
  <c r="AP27" i="8"/>
  <c r="AM27" i="8"/>
  <c r="X45" i="8"/>
  <c r="X27" i="8"/>
  <c r="M45" i="8"/>
  <c r="BO45" i="8"/>
  <c r="BC45" i="8"/>
  <c r="AQ45" i="8"/>
  <c r="AT27" i="8"/>
  <c r="AF27" i="8"/>
  <c r="AD27" i="8"/>
  <c r="O27" i="8"/>
  <c r="AJ45" i="8"/>
  <c r="AJ27" i="8"/>
  <c r="AN27" i="8"/>
  <c r="AN45" i="8"/>
  <c r="AH45" i="8"/>
  <c r="BD45" i="8"/>
  <c r="AE45" i="8"/>
  <c r="BQ45" i="8"/>
  <c r="AR45" i="8"/>
  <c r="S45" i="8"/>
  <c r="BT45" i="8"/>
  <c r="BG45" i="8"/>
  <c r="AH27" i="8"/>
  <c r="T27" i="8"/>
  <c r="R27" i="8"/>
  <c r="AA27" i="8"/>
  <c r="H44" i="8" l="1"/>
  <c r="I45" i="8" s="1"/>
  <c r="I27" i="8"/>
  <c r="G44" i="8" l="1"/>
  <c r="H45" i="8" s="1"/>
  <c r="H27" i="8"/>
  <c r="F44" i="8" l="1"/>
  <c r="G45" i="8" s="1"/>
  <c r="G27" i="8"/>
  <c r="E44" i="8" l="1"/>
  <c r="E27" i="8" s="1"/>
  <c r="F27" i="8"/>
  <c r="F45" i="8" l="1"/>
  <c r="BP62" i="8" l="1"/>
  <c r="AQ62" i="8"/>
  <c r="BG62" i="8"/>
  <c r="BF62" i="8"/>
  <c r="BC62" i="8"/>
  <c r="AW62" i="8"/>
  <c r="BQ62" i="8"/>
  <c r="Z62" i="8"/>
  <c r="BT62" i="8"/>
  <c r="BE62" i="8"/>
  <c r="AG62" i="8"/>
  <c r="AL62" i="8"/>
  <c r="BA62" i="8"/>
  <c r="AV62" i="8"/>
  <c r="BO62" i="8"/>
  <c r="AZ62" i="8"/>
  <c r="BK62" i="8"/>
  <c r="BN62" i="8"/>
  <c r="AD62" i="8"/>
  <c r="BD62" i="8"/>
  <c r="AO62" i="8"/>
  <c r="BM62" i="8"/>
  <c r="BI62" i="8"/>
  <c r="BR62" i="8"/>
  <c r="AU62" i="8"/>
  <c r="AE62" i="8"/>
  <c r="AT62" i="8"/>
  <c r="AY62" i="8"/>
  <c r="AH62" i="8"/>
  <c r="AJ62" i="8"/>
  <c r="AS62" i="8"/>
  <c r="AA62" i="8"/>
  <c r="V62" i="8"/>
  <c r="AA11" i="54" l="1"/>
  <c r="AA12" i="54" s="1"/>
  <c r="Y62" i="8"/>
  <c r="AB62" i="8"/>
  <c r="BL62" i="8"/>
  <c r="BH62" i="8"/>
  <c r="AM62" i="8"/>
  <c r="BS62" i="8"/>
  <c r="AN62" i="8"/>
  <c r="AC62" i="8"/>
  <c r="AP62" i="8"/>
  <c r="AF62" i="8"/>
  <c r="AR62" i="8"/>
  <c r="W62" i="8"/>
  <c r="BV62" i="8"/>
  <c r="BV71" i="8"/>
  <c r="BV72" i="8" s="1"/>
  <c r="BV14" i="8" s="1"/>
  <c r="BV15" i="8" s="1"/>
  <c r="BC71" i="8"/>
  <c r="BC72" i="8" s="1"/>
  <c r="BC14" i="8" s="1"/>
  <c r="BC15" i="8" s="1"/>
  <c r="X62" i="8"/>
  <c r="BU62" i="8"/>
  <c r="AK62" i="8"/>
  <c r="BJ62" i="8"/>
  <c r="AX62" i="8"/>
  <c r="BB62" i="8"/>
  <c r="AI62" i="8"/>
  <c r="AB89" i="8" l="1"/>
  <c r="AB90" i="8" s="1"/>
  <c r="AB20" i="8" s="1"/>
  <c r="AB21" i="8" s="1"/>
  <c r="W89" i="8"/>
  <c r="W90" i="8" s="1"/>
  <c r="W20" i="8" s="1"/>
  <c r="W21" i="8" s="1"/>
  <c r="AC89" i="8"/>
  <c r="AC90" i="8" s="1"/>
  <c r="AC20" i="8" s="1"/>
  <c r="AC21" i="8" s="1"/>
  <c r="Y89" i="8"/>
  <c r="Y90" i="8" s="1"/>
  <c r="Y20" i="8" s="1"/>
  <c r="Y21" i="8" s="1"/>
  <c r="Y80" i="8"/>
  <c r="X80" i="8"/>
  <c r="AY71" i="8"/>
  <c r="AY72" i="8" s="1"/>
  <c r="AY14" i="8" s="1"/>
  <c r="AY15" i="8" s="1"/>
  <c r="BR71" i="8"/>
  <c r="BR72" i="8" s="1"/>
  <c r="BR14" i="8" s="1"/>
  <c r="BR15" i="8" s="1"/>
  <c r="W71" i="8"/>
  <c r="W72" i="8" s="1"/>
  <c r="W14" i="8" s="1"/>
  <c r="W15" i="8" s="1"/>
  <c r="AF71" i="8"/>
  <c r="AF72" i="8" s="1"/>
  <c r="AF14" i="8" s="1"/>
  <c r="AF15" i="8" s="1"/>
  <c r="AA71" i="8"/>
  <c r="AA72" i="8" s="1"/>
  <c r="AA14" i="8" s="1"/>
  <c r="AA15" i="8" s="1"/>
  <c r="BI71" i="8"/>
  <c r="BI72" i="8" s="1"/>
  <c r="BI14" i="8" s="1"/>
  <c r="BI15" i="8" s="1"/>
  <c r="BD71" i="8"/>
  <c r="BD72" i="8" s="1"/>
  <c r="BD14" i="8" s="1"/>
  <c r="BD15" i="8" s="1"/>
  <c r="BH71" i="8"/>
  <c r="BH72" i="8" s="1"/>
  <c r="BH14" i="8" s="1"/>
  <c r="BH15" i="8" s="1"/>
  <c r="BB71" i="8"/>
  <c r="BB72" i="8" s="1"/>
  <c r="BB14" i="8" s="1"/>
  <c r="BB15" i="8" s="1"/>
  <c r="AG71" i="8"/>
  <c r="AG72" i="8" s="1"/>
  <c r="AG14" i="8" s="1"/>
  <c r="AG15" i="8" s="1"/>
  <c r="BP71" i="8"/>
  <c r="BP72" i="8" s="1"/>
  <c r="BP14" i="8" s="1"/>
  <c r="BP15" i="8" s="1"/>
  <c r="AR71" i="8"/>
  <c r="AR72" i="8" s="1"/>
  <c r="AR14" i="8" s="1"/>
  <c r="AR15" i="8" s="1"/>
  <c r="AB71" i="8"/>
  <c r="AB72" i="8" s="1"/>
  <c r="AB14" i="8" s="1"/>
  <c r="AB15" i="8" s="1"/>
  <c r="BS71" i="8"/>
  <c r="BS72" i="8" s="1"/>
  <c r="BS14" i="8" s="1"/>
  <c r="BS15" i="8" s="1"/>
  <c r="AW71" i="8"/>
  <c r="AW72" i="8" s="1"/>
  <c r="AW14" i="8" s="1"/>
  <c r="AW15" i="8" s="1"/>
  <c r="Y71" i="8"/>
  <c r="Y72" i="8" s="1"/>
  <c r="Y14" i="8" s="1"/>
  <c r="Y15" i="8" s="1"/>
  <c r="Y98" i="8" l="1"/>
  <c r="Y81" i="8"/>
  <c r="X81" i="8"/>
  <c r="AQ71" i="8"/>
  <c r="AQ72" i="8" s="1"/>
  <c r="AQ14" i="8" s="1"/>
  <c r="AQ15" i="8" s="1"/>
  <c r="AS71" i="8"/>
  <c r="AS72" i="8" s="1"/>
  <c r="AS14" i="8" s="1"/>
  <c r="AS15" i="8" s="1"/>
  <c r="BU71" i="8"/>
  <c r="BU72" i="8" s="1"/>
  <c r="BU14" i="8" s="1"/>
  <c r="BU15" i="8" s="1"/>
  <c r="X89" i="8"/>
  <c r="X90" i="8" s="1"/>
  <c r="X20" i="8" s="1"/>
  <c r="X21" i="8" s="1"/>
  <c r="AZ71" i="8"/>
  <c r="AZ72" i="8" s="1"/>
  <c r="AZ14" i="8" s="1"/>
  <c r="AZ15" i="8" s="1"/>
  <c r="X71" i="8"/>
  <c r="X72" i="8" s="1"/>
  <c r="X14" i="8" s="1"/>
  <c r="X15" i="8" s="1"/>
  <c r="BT71" i="8"/>
  <c r="BT72" i="8" s="1"/>
  <c r="BT14" i="8" s="1"/>
  <c r="BT15" i="8" s="1"/>
  <c r="BQ71" i="8"/>
  <c r="BQ72" i="8" s="1"/>
  <c r="BQ14" i="8" s="1"/>
  <c r="BQ15" i="8" s="1"/>
  <c r="AX71" i="8"/>
  <c r="AX72" i="8" s="1"/>
  <c r="AX14" i="8" s="1"/>
  <c r="AX15" i="8" s="1"/>
  <c r="AA89" i="8"/>
  <c r="AA90" i="8" s="1"/>
  <c r="AA20" i="8" s="1"/>
  <c r="AA21" i="8" s="1"/>
  <c r="BK71" i="8"/>
  <c r="BK72" i="8" s="1"/>
  <c r="BK14" i="8" s="1"/>
  <c r="BK15" i="8" s="1"/>
  <c r="BE71" i="8"/>
  <c r="BE72" i="8" s="1"/>
  <c r="BE14" i="8" s="1"/>
  <c r="BE15" i="8" s="1"/>
  <c r="AP71" i="8"/>
  <c r="AP72" i="8" s="1"/>
  <c r="AP14" i="8" s="1"/>
  <c r="AP15" i="8" s="1"/>
  <c r="AV71" i="8"/>
  <c r="AV72" i="8" s="1"/>
  <c r="AV14" i="8" s="1"/>
  <c r="AV15" i="8" s="1"/>
  <c r="AD89" i="8"/>
  <c r="AD90" i="8" s="1"/>
  <c r="AD20" i="8" s="1"/>
  <c r="AD21" i="8" s="1"/>
  <c r="V80" i="8"/>
  <c r="Z80" i="8"/>
  <c r="W80" i="8"/>
  <c r="AA80" i="8"/>
  <c r="AD71" i="8"/>
  <c r="AD72" i="8" s="1"/>
  <c r="AD14" i="8" s="1"/>
  <c r="AD15" i="8" s="1"/>
  <c r="AG53" i="8"/>
  <c r="AG54" i="8" s="1"/>
  <c r="AL71" i="8"/>
  <c r="AL72" i="8" s="1"/>
  <c r="AL14" i="8" s="1"/>
  <c r="AL15" i="8" s="1"/>
  <c r="BO71" i="8"/>
  <c r="BO72" i="8" s="1"/>
  <c r="BO14" i="8" s="1"/>
  <c r="BO15" i="8" s="1"/>
  <c r="Z71" i="8"/>
  <c r="Z72" i="8" s="1"/>
  <c r="Z14" i="8" s="1"/>
  <c r="Z15" i="8" s="1"/>
  <c r="AH71" i="8"/>
  <c r="AH72" i="8" s="1"/>
  <c r="AH14" i="8" s="1"/>
  <c r="AH15" i="8" s="1"/>
  <c r="AO71" i="8"/>
  <c r="AO72" i="8" s="1"/>
  <c r="AO14" i="8" s="1"/>
  <c r="AO15" i="8" s="1"/>
  <c r="BJ71" i="8"/>
  <c r="BJ72" i="8" s="1"/>
  <c r="BJ14" i="8" s="1"/>
  <c r="BJ15" i="8" s="1"/>
  <c r="AW53" i="8"/>
  <c r="AW54" i="8" s="1"/>
  <c r="AC71" i="8"/>
  <c r="AC72" i="8" s="1"/>
  <c r="AC14" i="8" s="1"/>
  <c r="AC15" i="8" s="1"/>
  <c r="AM71" i="8"/>
  <c r="AM72" i="8" s="1"/>
  <c r="AM14" i="8" s="1"/>
  <c r="AM15" i="8" s="1"/>
  <c r="AU71" i="8"/>
  <c r="AU72" i="8" s="1"/>
  <c r="AU14" i="8" s="1"/>
  <c r="AU15" i="8" s="1"/>
  <c r="AI71" i="8"/>
  <c r="AI72" i="8" s="1"/>
  <c r="AI14" i="8" s="1"/>
  <c r="AI15" i="8" s="1"/>
  <c r="AT71" i="8"/>
  <c r="AT72" i="8" s="1"/>
  <c r="AT14" i="8" s="1"/>
  <c r="AT15" i="8" s="1"/>
  <c r="AK71" i="8"/>
  <c r="AK72" i="8" s="1"/>
  <c r="AK14" i="8" s="1"/>
  <c r="AK15" i="8" s="1"/>
  <c r="V71" i="8"/>
  <c r="V72" i="8" s="1"/>
  <c r="AW8" i="8" l="1"/>
  <c r="AW9" i="8" s="1"/>
  <c r="AW63" i="8"/>
  <c r="AW11" i="8" s="1"/>
  <c r="AW12" i="8" s="1"/>
  <c r="AG8" i="8"/>
  <c r="AG9" i="8" s="1"/>
  <c r="AG63" i="8"/>
  <c r="AG11" i="8" s="1"/>
  <c r="AG12" i="8" s="1"/>
  <c r="U72" i="8"/>
  <c r="V14" i="8"/>
  <c r="V15" i="8" s="1"/>
  <c r="AA98" i="8"/>
  <c r="AA81" i="8"/>
  <c r="W98" i="8"/>
  <c r="W81" i="8"/>
  <c r="V81" i="8"/>
  <c r="X98" i="8"/>
  <c r="X17" i="8"/>
  <c r="X18" i="8" s="1"/>
  <c r="X99" i="8"/>
  <c r="X23" i="8" s="1"/>
  <c r="X24" i="8" s="1"/>
  <c r="Z81" i="8"/>
  <c r="Y99" i="8"/>
  <c r="Y23" i="8" s="1"/>
  <c r="Y24" i="8" s="1"/>
  <c r="Y17" i="8"/>
  <c r="Y18" i="8" s="1"/>
  <c r="AN71" i="8"/>
  <c r="AN72" i="8" s="1"/>
  <c r="AN14" i="8" s="1"/>
  <c r="AN15" i="8" s="1"/>
  <c r="BC53" i="8"/>
  <c r="BC54" i="8" s="1"/>
  <c r="BG71" i="8"/>
  <c r="BG72" i="8" s="1"/>
  <c r="BG14" i="8" s="1"/>
  <c r="BG15" i="8" s="1"/>
  <c r="BF71" i="8"/>
  <c r="BF72" i="8" s="1"/>
  <c r="BF14" i="8" s="1"/>
  <c r="BF15" i="8" s="1"/>
  <c r="BL71" i="8"/>
  <c r="BL72" i="8" s="1"/>
  <c r="BL14" i="8" s="1"/>
  <c r="BL15" i="8" s="1"/>
  <c r="V89" i="8"/>
  <c r="V90" i="8" s="1"/>
  <c r="X119" i="8"/>
  <c r="Z89" i="8"/>
  <c r="Z90" i="8" s="1"/>
  <c r="Z20" i="8" s="1"/>
  <c r="Z21" i="8" s="1"/>
  <c r="AE89" i="8"/>
  <c r="AE90" i="8" s="1"/>
  <c r="AE20" i="8" s="1"/>
  <c r="AE21" i="8" s="1"/>
  <c r="AB80" i="8"/>
  <c r="BV53" i="8"/>
  <c r="BV54" i="8" s="1"/>
  <c r="BU53" i="8"/>
  <c r="BU54" i="8" s="1"/>
  <c r="AT53" i="8"/>
  <c r="AT54" i="8" s="1"/>
  <c r="AS53" i="8"/>
  <c r="AS54" i="8" s="1"/>
  <c r="AU53" i="8"/>
  <c r="AU54" i="8" s="1"/>
  <c r="BH53" i="8"/>
  <c r="BH54" i="8" s="1"/>
  <c r="BA71" i="8"/>
  <c r="BA72" i="8" s="1"/>
  <c r="BA14" i="8" s="1"/>
  <c r="BA15" i="8" s="1"/>
  <c r="BR53" i="8"/>
  <c r="BR54" i="8" s="1"/>
  <c r="AC53" i="8"/>
  <c r="AC54" i="8" s="1"/>
  <c r="W53" i="8"/>
  <c r="W54" i="8" s="1"/>
  <c r="BE53" i="8"/>
  <c r="BE54" i="8" s="1"/>
  <c r="BN71" i="8"/>
  <c r="BN72" i="8" s="1"/>
  <c r="BN14" i="8" s="1"/>
  <c r="BN15" i="8" s="1"/>
  <c r="AM53" i="8"/>
  <c r="AM54" i="8" s="1"/>
  <c r="AR53" i="8"/>
  <c r="AR54" i="8" s="1"/>
  <c r="BM71" i="8"/>
  <c r="BM72" i="8" s="1"/>
  <c r="BM14" i="8" s="1"/>
  <c r="BM15" i="8" s="1"/>
  <c r="AZ53" i="8"/>
  <c r="AZ54" i="8" s="1"/>
  <c r="AJ71" i="8"/>
  <c r="AJ72" i="8" s="1"/>
  <c r="AJ14" i="8" s="1"/>
  <c r="AJ15" i="8" s="1"/>
  <c r="BR63" i="8" l="1"/>
  <c r="BR11" i="8" s="1"/>
  <c r="BR12" i="8" s="1"/>
  <c r="BR8" i="8"/>
  <c r="BR9" i="8" s="1"/>
  <c r="W99" i="8"/>
  <c r="W23" i="8" s="1"/>
  <c r="W24" i="8" s="1"/>
  <c r="W17" i="8"/>
  <c r="W18" i="8" s="1"/>
  <c r="BU63" i="8"/>
  <c r="BU11" i="8" s="1"/>
  <c r="BU12" i="8" s="1"/>
  <c r="BU8" i="8"/>
  <c r="BU9" i="8" s="1"/>
  <c r="AZ8" i="8"/>
  <c r="AZ9" i="8" s="1"/>
  <c r="AZ63" i="8"/>
  <c r="AZ11" i="8" s="1"/>
  <c r="AZ12" i="8" s="1"/>
  <c r="BH8" i="8"/>
  <c r="BH9" i="8" s="1"/>
  <c r="BH63" i="8"/>
  <c r="BH11" i="8" s="1"/>
  <c r="BH12" i="8" s="1"/>
  <c r="AB98" i="8"/>
  <c r="AB81" i="8"/>
  <c r="AA99" i="8"/>
  <c r="AA23" i="8" s="1"/>
  <c r="AA24" i="8" s="1"/>
  <c r="AA17" i="8"/>
  <c r="AA18" i="8" s="1"/>
  <c r="D42" i="54"/>
  <c r="D43" i="54" s="1"/>
  <c r="D117" i="54"/>
  <c r="D118" i="54" s="1"/>
  <c r="Z98" i="8"/>
  <c r="T72" i="8"/>
  <c r="U14" i="8"/>
  <c r="U15" i="8" s="1"/>
  <c r="AU63" i="8"/>
  <c r="AU11" i="8" s="1"/>
  <c r="AU12" i="8" s="1"/>
  <c r="AU8" i="8"/>
  <c r="AU9" i="8" s="1"/>
  <c r="U90" i="8"/>
  <c r="V20" i="8"/>
  <c r="V21" i="8" s="1"/>
  <c r="Z17" i="8"/>
  <c r="Z18" i="8" s="1"/>
  <c r="Z99" i="8"/>
  <c r="Z23" i="8" s="1"/>
  <c r="Z24" i="8" s="1"/>
  <c r="W111" i="8"/>
  <c r="W63" i="8"/>
  <c r="W11" i="8" s="1"/>
  <c r="W12" i="8" s="1"/>
  <c r="W8" i="8"/>
  <c r="W9" i="8" s="1"/>
  <c r="BV63" i="8"/>
  <c r="BV11" i="8" s="1"/>
  <c r="BV12" i="8" s="1"/>
  <c r="BV8" i="8"/>
  <c r="BV9" i="8" s="1"/>
  <c r="AR8" i="8"/>
  <c r="AR9" i="8" s="1"/>
  <c r="AR63" i="8"/>
  <c r="AR11" i="8" s="1"/>
  <c r="AR12" i="8" s="1"/>
  <c r="AC63" i="8"/>
  <c r="AC11" i="8" s="1"/>
  <c r="AC12" i="8" s="1"/>
  <c r="AC8" i="8"/>
  <c r="AC9" i="8" s="1"/>
  <c r="BC8" i="8"/>
  <c r="BC9" i="8" s="1"/>
  <c r="BC63" i="8"/>
  <c r="BC11" i="8" s="1"/>
  <c r="BC12" i="8" s="1"/>
  <c r="V98" i="8"/>
  <c r="AM8" i="8"/>
  <c r="AM9" i="8" s="1"/>
  <c r="AM63" i="8"/>
  <c r="AM11" i="8" s="1"/>
  <c r="AM12" i="8" s="1"/>
  <c r="BE63" i="8"/>
  <c r="BE11" i="8" s="1"/>
  <c r="BE12" i="8" s="1"/>
  <c r="BE8" i="8"/>
  <c r="BE9" i="8" s="1"/>
  <c r="AS63" i="8"/>
  <c r="AS11" i="8" s="1"/>
  <c r="AS12" i="8" s="1"/>
  <c r="AS8" i="8"/>
  <c r="AS9" i="8" s="1"/>
  <c r="AT8" i="8"/>
  <c r="AT9" i="8" s="1"/>
  <c r="AT63" i="8"/>
  <c r="AT11" i="8" s="1"/>
  <c r="AT12" i="8" s="1"/>
  <c r="U81" i="8"/>
  <c r="V99" i="8"/>
  <c r="V23" i="8" s="1"/>
  <c r="V24" i="8" s="1"/>
  <c r="V17" i="8"/>
  <c r="V18" i="8" s="1"/>
  <c r="X53" i="8"/>
  <c r="X54" i="8" s="1"/>
  <c r="AI53" i="8"/>
  <c r="AI54" i="8" s="1"/>
  <c r="Y53" i="8"/>
  <c r="Y54" i="8" s="1"/>
  <c r="BK53" i="8"/>
  <c r="BK54" i="8" s="1"/>
  <c r="AC119" i="8"/>
  <c r="AE71" i="8"/>
  <c r="AE72" i="8" s="1"/>
  <c r="AE14" i="8" s="1"/>
  <c r="AE15" i="8" s="1"/>
  <c r="AB53" i="8"/>
  <c r="AB54" i="8" s="1"/>
  <c r="AP53" i="8"/>
  <c r="AP54" i="8" s="1"/>
  <c r="BT53" i="8"/>
  <c r="BT54" i="8" s="1"/>
  <c r="Y119" i="8"/>
  <c r="AA119" i="8"/>
  <c r="AF89" i="8"/>
  <c r="AF90" i="8" s="1"/>
  <c r="AF20" i="8" s="1"/>
  <c r="AF21" i="8" s="1"/>
  <c r="AE119" i="8"/>
  <c r="AC80" i="8"/>
  <c r="BL53" i="8"/>
  <c r="BL54" i="8" s="1"/>
  <c r="AO53" i="8"/>
  <c r="AO54" i="8" s="1"/>
  <c r="AK53" i="8"/>
  <c r="AK54" i="8" s="1"/>
  <c r="BB53" i="8"/>
  <c r="BB54" i="8" s="1"/>
  <c r="BI53" i="8"/>
  <c r="BI54" i="8" s="1"/>
  <c r="BA53" i="8"/>
  <c r="BA54" i="8" s="1"/>
  <c r="AJ53" i="8"/>
  <c r="AJ54" i="8" s="1"/>
  <c r="AD53" i="8"/>
  <c r="AD54" i="8" s="1"/>
  <c r="AY53" i="8"/>
  <c r="AY54" i="8" s="1"/>
  <c r="AF53" i="8"/>
  <c r="AF54" i="8" s="1"/>
  <c r="AV53" i="8"/>
  <c r="AV54" i="8" s="1"/>
  <c r="AA53" i="8"/>
  <c r="AA54" i="8" s="1"/>
  <c r="BP53" i="8"/>
  <c r="BP54" i="8" s="1"/>
  <c r="AX53" i="8"/>
  <c r="AX54" i="8" s="1"/>
  <c r="BN53" i="8"/>
  <c r="BN54" i="8" s="1"/>
  <c r="AQ53" i="8"/>
  <c r="AQ54" i="8" s="1"/>
  <c r="BQ53" i="8"/>
  <c r="BQ54" i="8" s="1"/>
  <c r="AH53" i="8"/>
  <c r="AH54" i="8" s="1"/>
  <c r="BJ53" i="8"/>
  <c r="BJ54" i="8" s="1"/>
  <c r="BG53" i="8"/>
  <c r="BG54" i="8" s="1"/>
  <c r="AI8" i="8" l="1"/>
  <c r="AI9" i="8" s="1"/>
  <c r="AI63" i="8"/>
  <c r="AI11" i="8" s="1"/>
  <c r="AI12" i="8" s="1"/>
  <c r="BI8" i="8"/>
  <c r="BI9" i="8" s="1"/>
  <c r="BI63" i="8"/>
  <c r="BI11" i="8" s="1"/>
  <c r="BI12" i="8" s="1"/>
  <c r="AO63" i="8"/>
  <c r="AO11" i="8" s="1"/>
  <c r="AO12" i="8" s="1"/>
  <c r="AO8" i="8"/>
  <c r="AO9" i="8" s="1"/>
  <c r="W120" i="8"/>
  <c r="W32" i="8" s="1"/>
  <c r="W33" i="8" s="1"/>
  <c r="W29" i="8"/>
  <c r="W30" i="8" s="1"/>
  <c r="T14" i="8"/>
  <c r="T15" i="8" s="1"/>
  <c r="S72" i="8"/>
  <c r="AY63" i="8"/>
  <c r="AY11" i="8" s="1"/>
  <c r="AY12" i="8" s="1"/>
  <c r="AY8" i="8"/>
  <c r="AY9" i="8" s="1"/>
  <c r="BQ63" i="8"/>
  <c r="BQ11" i="8" s="1"/>
  <c r="BQ12" i="8" s="1"/>
  <c r="BQ8" i="8"/>
  <c r="BQ9" i="8" s="1"/>
  <c r="AC98" i="8"/>
  <c r="AC81" i="8"/>
  <c r="AB63" i="8"/>
  <c r="AB11" i="8" s="1"/>
  <c r="AB12" i="8" s="1"/>
  <c r="AB111" i="8"/>
  <c r="AB8" i="8"/>
  <c r="AB9" i="8" s="1"/>
  <c r="Y63" i="8"/>
  <c r="Y11" i="8" s="1"/>
  <c r="Y12" i="8" s="1"/>
  <c r="Y111" i="8"/>
  <c r="Y8" i="8"/>
  <c r="Y9" i="8" s="1"/>
  <c r="BJ63" i="8"/>
  <c r="BJ11" i="8" s="1"/>
  <c r="BJ12" i="8" s="1"/>
  <c r="BJ8" i="8"/>
  <c r="BJ9" i="8" s="1"/>
  <c r="BB8" i="8"/>
  <c r="BB9" i="8" s="1"/>
  <c r="BB63" i="8"/>
  <c r="BB11" i="8" s="1"/>
  <c r="BB12" i="8" s="1"/>
  <c r="AQ63" i="8"/>
  <c r="AQ11" i="8" s="1"/>
  <c r="AQ12" i="8" s="1"/>
  <c r="AQ8" i="8"/>
  <c r="AQ9" i="8" s="1"/>
  <c r="E117" i="54"/>
  <c r="E118" i="54" s="1"/>
  <c r="BN8" i="8"/>
  <c r="BN9" i="8" s="1"/>
  <c r="BN63" i="8"/>
  <c r="BN11" i="8" s="1"/>
  <c r="BN12" i="8" s="1"/>
  <c r="AD8" i="8"/>
  <c r="AD9" i="8" s="1"/>
  <c r="AD63" i="8"/>
  <c r="AD11" i="8" s="1"/>
  <c r="AD12" i="8" s="1"/>
  <c r="BL8" i="8"/>
  <c r="BL9" i="8" s="1"/>
  <c r="BL63" i="8"/>
  <c r="BL11" i="8" s="1"/>
  <c r="BL12" i="8" s="1"/>
  <c r="X111" i="8"/>
  <c r="X63" i="8"/>
  <c r="X11" i="8" s="1"/>
  <c r="X12" i="8" s="1"/>
  <c r="X8" i="8"/>
  <c r="X9" i="8" s="1"/>
  <c r="E42" i="54"/>
  <c r="E43" i="54" s="1"/>
  <c r="T90" i="8"/>
  <c r="U20" i="8"/>
  <c r="U21" i="8" s="1"/>
  <c r="BG63" i="8"/>
  <c r="BG11" i="8" s="1"/>
  <c r="BG12" i="8" s="1"/>
  <c r="BG8" i="8"/>
  <c r="BG9" i="8" s="1"/>
  <c r="AA63" i="8"/>
  <c r="AA11" i="8" s="1"/>
  <c r="AA12" i="8" s="1"/>
  <c r="AA8" i="8"/>
  <c r="AA9" i="8" s="1"/>
  <c r="AA111" i="8"/>
  <c r="E122" i="54"/>
  <c r="E123" i="54" s="1"/>
  <c r="AB99" i="8"/>
  <c r="AB23" i="8" s="1"/>
  <c r="AB24" i="8" s="1"/>
  <c r="AB17" i="8"/>
  <c r="AB18" i="8" s="1"/>
  <c r="BA63" i="8"/>
  <c r="BA11" i="8" s="1"/>
  <c r="BA12" i="8" s="1"/>
  <c r="BA8" i="8"/>
  <c r="BA9" i="8" s="1"/>
  <c r="AX63" i="8"/>
  <c r="AX11" i="8" s="1"/>
  <c r="AX12" i="8" s="1"/>
  <c r="AX8" i="8"/>
  <c r="AX9" i="8" s="1"/>
  <c r="AJ63" i="8"/>
  <c r="AJ11" i="8" s="1"/>
  <c r="AJ12" i="8" s="1"/>
  <c r="AJ8" i="8"/>
  <c r="AJ9" i="8" s="1"/>
  <c r="AP63" i="8"/>
  <c r="AP11" i="8" s="1"/>
  <c r="AP12" i="8" s="1"/>
  <c r="AP8" i="8"/>
  <c r="AP9" i="8" s="1"/>
  <c r="BK63" i="8"/>
  <c r="BK11" i="8" s="1"/>
  <c r="BK12" i="8" s="1"/>
  <c r="BK8" i="8"/>
  <c r="BK9" i="8" s="1"/>
  <c r="BT63" i="8"/>
  <c r="BT11" i="8" s="1"/>
  <c r="BT12" i="8" s="1"/>
  <c r="BT8" i="8"/>
  <c r="BT9" i="8" s="1"/>
  <c r="AF63" i="8"/>
  <c r="AF11" i="8" s="1"/>
  <c r="AF12" i="8" s="1"/>
  <c r="AF8" i="8"/>
  <c r="AF9" i="8" s="1"/>
  <c r="AH63" i="8"/>
  <c r="AH11" i="8" s="1"/>
  <c r="AH12" i="8" s="1"/>
  <c r="AH8" i="8"/>
  <c r="AH9" i="8" s="1"/>
  <c r="AV63" i="8"/>
  <c r="AV11" i="8" s="1"/>
  <c r="AV12" i="8" s="1"/>
  <c r="AV8" i="8"/>
  <c r="AV9" i="8" s="1"/>
  <c r="BP63" i="8"/>
  <c r="BP11" i="8" s="1"/>
  <c r="BP12" i="8" s="1"/>
  <c r="BP8" i="8"/>
  <c r="BP9" i="8" s="1"/>
  <c r="AK8" i="8"/>
  <c r="AK9" i="8" s="1"/>
  <c r="AK63" i="8"/>
  <c r="AK11" i="8" s="1"/>
  <c r="AK12" i="8" s="1"/>
  <c r="U99" i="8"/>
  <c r="U23" i="8" s="1"/>
  <c r="U24" i="8" s="1"/>
  <c r="T81" i="8"/>
  <c r="U17" i="8"/>
  <c r="U18" i="8" s="1"/>
  <c r="BD53" i="8"/>
  <c r="BD54" i="8" s="1"/>
  <c r="BM53" i="8"/>
  <c r="BM54" i="8" s="1"/>
  <c r="AF119" i="8"/>
  <c r="AD119" i="8"/>
  <c r="Z53" i="8"/>
  <c r="Z54" i="8" s="1"/>
  <c r="BO53" i="8"/>
  <c r="BO54" i="8" s="1"/>
  <c r="AG89" i="8"/>
  <c r="AG90" i="8" s="1"/>
  <c r="AG20" i="8" s="1"/>
  <c r="AG21" i="8" s="1"/>
  <c r="AG119" i="8"/>
  <c r="AB119" i="8"/>
  <c r="W119" i="8"/>
  <c r="AB110" i="8"/>
  <c r="Y110" i="8"/>
  <c r="V110" i="8"/>
  <c r="AD80" i="8"/>
  <c r="AE53" i="8"/>
  <c r="AE54" i="8" s="1"/>
  <c r="BF53" i="8"/>
  <c r="BF54" i="8" s="1"/>
  <c r="BS53" i="8"/>
  <c r="BS54" i="8" s="1"/>
  <c r="AL53" i="8"/>
  <c r="AL54" i="8" s="1"/>
  <c r="AN53" i="8"/>
  <c r="AN54" i="8" s="1"/>
  <c r="V53" i="8"/>
  <c r="V54" i="8" s="1"/>
  <c r="AA120" i="8" l="1"/>
  <c r="AA32" i="8" s="1"/>
  <c r="AA33" i="8" s="1"/>
  <c r="AA29" i="8"/>
  <c r="AA30" i="8" s="1"/>
  <c r="X120" i="8"/>
  <c r="X32" i="8" s="1"/>
  <c r="X33" i="8" s="1"/>
  <c r="X29" i="8"/>
  <c r="X30" i="8" s="1"/>
  <c r="F122" i="54"/>
  <c r="F123" i="54" s="1"/>
  <c r="AB120" i="8"/>
  <c r="AB32" i="8" s="1"/>
  <c r="AB33" i="8" s="1"/>
  <c r="AB29" i="8"/>
  <c r="AB30" i="8" s="1"/>
  <c r="BS63" i="8"/>
  <c r="BS11" i="8" s="1"/>
  <c r="BS12" i="8" s="1"/>
  <c r="BS8" i="8"/>
  <c r="BS9" i="8" s="1"/>
  <c r="AC99" i="8"/>
  <c r="AC23" i="8" s="1"/>
  <c r="AC24" i="8" s="1"/>
  <c r="AC17" i="8"/>
  <c r="AC18" i="8" s="1"/>
  <c r="AC111" i="8"/>
  <c r="F42" i="54"/>
  <c r="F43" i="54" s="1"/>
  <c r="AN63" i="8"/>
  <c r="AN11" i="8" s="1"/>
  <c r="AN12" i="8" s="1"/>
  <c r="AN8" i="8"/>
  <c r="AN9" i="8" s="1"/>
  <c r="D122" i="54"/>
  <c r="D123" i="54" s="1"/>
  <c r="BM8" i="8"/>
  <c r="BM9" i="8" s="1"/>
  <c r="BM63" i="8"/>
  <c r="BM11" i="8" s="1"/>
  <c r="BM12" i="8" s="1"/>
  <c r="T20" i="8"/>
  <c r="T21" i="8" s="1"/>
  <c r="S90" i="8"/>
  <c r="BF63" i="8"/>
  <c r="BF11" i="8" s="1"/>
  <c r="BF12" i="8" s="1"/>
  <c r="BF8" i="8"/>
  <c r="BF9" i="8" s="1"/>
  <c r="BO63" i="8"/>
  <c r="BO11" i="8" s="1"/>
  <c r="BO12" i="8" s="1"/>
  <c r="BO8" i="8"/>
  <c r="BO9" i="8" s="1"/>
  <c r="Z111" i="8"/>
  <c r="Z8" i="8"/>
  <c r="Z9" i="8" s="1"/>
  <c r="Z63" i="8"/>
  <c r="Z11" i="8" s="1"/>
  <c r="Z12" i="8" s="1"/>
  <c r="T99" i="8"/>
  <c r="T23" i="8" s="1"/>
  <c r="T24" i="8" s="1"/>
  <c r="S81" i="8"/>
  <c r="T17" i="8"/>
  <c r="T18" i="8" s="1"/>
  <c r="AD81" i="8"/>
  <c r="AD98" i="8"/>
  <c r="U54" i="8"/>
  <c r="V8" i="8"/>
  <c r="V9" i="8" s="1"/>
  <c r="V111" i="8"/>
  <c r="V63" i="8"/>
  <c r="V11" i="8" s="1"/>
  <c r="V12" i="8" s="1"/>
  <c r="Y120" i="8"/>
  <c r="Y32" i="8" s="1"/>
  <c r="Y33" i="8" s="1"/>
  <c r="Y29" i="8"/>
  <c r="Y30" i="8" s="1"/>
  <c r="AL63" i="8"/>
  <c r="AL11" i="8" s="1"/>
  <c r="AL12" i="8" s="1"/>
  <c r="AL8" i="8"/>
  <c r="AL9" i="8" s="1"/>
  <c r="AE63" i="8"/>
  <c r="AE11" i="8" s="1"/>
  <c r="AE12" i="8" s="1"/>
  <c r="AE8" i="8"/>
  <c r="AE9" i="8" s="1"/>
  <c r="BD63" i="8"/>
  <c r="BD11" i="8" s="1"/>
  <c r="BD12" i="8" s="1"/>
  <c r="BD8" i="8"/>
  <c r="BD9" i="8" s="1"/>
  <c r="F117" i="54"/>
  <c r="F118" i="54" s="1"/>
  <c r="S14" i="8"/>
  <c r="S15" i="8" s="1"/>
  <c r="R72" i="8"/>
  <c r="Z119" i="8"/>
  <c r="AH89" i="8"/>
  <c r="AH90" i="8" s="1"/>
  <c r="AH20" i="8" s="1"/>
  <c r="AH21" i="8" s="1"/>
  <c r="AH119" i="8"/>
  <c r="W110" i="8"/>
  <c r="AE110" i="8"/>
  <c r="X110" i="8"/>
  <c r="AE80" i="8"/>
  <c r="R14" i="8" l="1"/>
  <c r="R15" i="8" s="1"/>
  <c r="Q72" i="8"/>
  <c r="Z120" i="8"/>
  <c r="Z32" i="8" s="1"/>
  <c r="Z33" i="8" s="1"/>
  <c r="Z29" i="8"/>
  <c r="Z30" i="8" s="1"/>
  <c r="G117" i="54"/>
  <c r="G118" i="54" s="1"/>
  <c r="V120" i="8"/>
  <c r="V32" i="8" s="1"/>
  <c r="V33" i="8" s="1"/>
  <c r="V29" i="8"/>
  <c r="V30" i="8" s="1"/>
  <c r="T54" i="8"/>
  <c r="U111" i="8"/>
  <c r="U8" i="8"/>
  <c r="U9" i="8" s="1"/>
  <c r="U63" i="8"/>
  <c r="U11" i="8" s="1"/>
  <c r="U12" i="8" s="1"/>
  <c r="G42" i="54"/>
  <c r="G43" i="54" s="1"/>
  <c r="AD17" i="8"/>
  <c r="AD18" i="8" s="1"/>
  <c r="AD99" i="8"/>
  <c r="AD23" i="8" s="1"/>
  <c r="AD24" i="8" s="1"/>
  <c r="AD111" i="8"/>
  <c r="AE81" i="8"/>
  <c r="AE98" i="8"/>
  <c r="R90" i="8"/>
  <c r="S20" i="8"/>
  <c r="S21" i="8" s="1"/>
  <c r="AC29" i="8"/>
  <c r="AC30" i="8" s="1"/>
  <c r="AC120" i="8"/>
  <c r="AC32" i="8" s="1"/>
  <c r="AC33" i="8" s="1"/>
  <c r="G122" i="54"/>
  <c r="G123" i="54" s="1"/>
  <c r="R81" i="8"/>
  <c r="S99" i="8"/>
  <c r="S23" i="8" s="1"/>
  <c r="S24" i="8" s="1"/>
  <c r="S17" i="8"/>
  <c r="S18" i="8" s="1"/>
  <c r="V119" i="8"/>
  <c r="AI89" i="8"/>
  <c r="AI90" i="8" s="1"/>
  <c r="AI20" i="8" s="1"/>
  <c r="AI21" i="8" s="1"/>
  <c r="AI119" i="8"/>
  <c r="Z110" i="8"/>
  <c r="AA110" i="8"/>
  <c r="AD110" i="8"/>
  <c r="AF80" i="8"/>
  <c r="AC110" i="8"/>
  <c r="AF110" i="8"/>
  <c r="U29" i="8" l="1"/>
  <c r="U30" i="8" s="1"/>
  <c r="U120" i="8"/>
  <c r="U32" i="8" s="1"/>
  <c r="U33" i="8" s="1"/>
  <c r="AF81" i="8"/>
  <c r="AF98" i="8"/>
  <c r="S54" i="8"/>
  <c r="T63" i="8"/>
  <c r="T11" i="8" s="1"/>
  <c r="T12" i="8" s="1"/>
  <c r="T8" i="8"/>
  <c r="T9" i="8" s="1"/>
  <c r="T111" i="8"/>
  <c r="E149" i="54"/>
  <c r="E150" i="54" s="1"/>
  <c r="D149" i="54"/>
  <c r="D150" i="54" s="1"/>
  <c r="Q90" i="8"/>
  <c r="R20" i="8"/>
  <c r="R21" i="8" s="1"/>
  <c r="F149" i="54"/>
  <c r="F150" i="54" s="1"/>
  <c r="H122" i="54"/>
  <c r="H123" i="54" s="1"/>
  <c r="AE17" i="8"/>
  <c r="AE18" i="8" s="1"/>
  <c r="AE99" i="8"/>
  <c r="AE23" i="8" s="1"/>
  <c r="AE24" i="8" s="1"/>
  <c r="AE111" i="8"/>
  <c r="H149" i="54"/>
  <c r="H150" i="54" s="1"/>
  <c r="AD120" i="8"/>
  <c r="AD32" i="8" s="1"/>
  <c r="AD33" i="8" s="1"/>
  <c r="AD29" i="8"/>
  <c r="AD30" i="8" s="1"/>
  <c r="G149" i="54"/>
  <c r="G150" i="54" s="1"/>
  <c r="H42" i="54"/>
  <c r="H43" i="54" s="1"/>
  <c r="H117" i="54"/>
  <c r="H118" i="54" s="1"/>
  <c r="Q81" i="8"/>
  <c r="R17" i="8"/>
  <c r="R18" i="8" s="1"/>
  <c r="R99" i="8"/>
  <c r="R23" i="8" s="1"/>
  <c r="R24" i="8" s="1"/>
  <c r="P72" i="8"/>
  <c r="Q14" i="8"/>
  <c r="Q15" i="8" s="1"/>
  <c r="AJ89" i="8"/>
  <c r="AJ90" i="8" s="1"/>
  <c r="AJ20" i="8" s="1"/>
  <c r="AJ21" i="8" s="1"/>
  <c r="AJ119" i="8"/>
  <c r="AG110" i="8"/>
  <c r="AG80" i="8"/>
  <c r="O72" i="8" l="1"/>
  <c r="P14" i="8"/>
  <c r="P15" i="8" s="1"/>
  <c r="D158" i="54"/>
  <c r="D159" i="54" s="1"/>
  <c r="AE120" i="8"/>
  <c r="AE32" i="8" s="1"/>
  <c r="AE33" i="8" s="1"/>
  <c r="AE29" i="8"/>
  <c r="AE30" i="8" s="1"/>
  <c r="Q99" i="8"/>
  <c r="Q23" i="8" s="1"/>
  <c r="Q24" i="8" s="1"/>
  <c r="P81" i="8"/>
  <c r="Q17" i="8"/>
  <c r="Q18" i="8" s="1"/>
  <c r="T29" i="8"/>
  <c r="T30" i="8" s="1"/>
  <c r="T120" i="8"/>
  <c r="T32" i="8" s="1"/>
  <c r="T33" i="8" s="1"/>
  <c r="I122" i="54"/>
  <c r="I123" i="54" s="1"/>
  <c r="H158" i="54"/>
  <c r="H159" i="54" s="1"/>
  <c r="I117" i="54"/>
  <c r="I118" i="54" s="1"/>
  <c r="S8" i="8"/>
  <c r="S9" i="8" s="1"/>
  <c r="R54" i="8"/>
  <c r="S111" i="8"/>
  <c r="S63" i="8"/>
  <c r="S11" i="8" s="1"/>
  <c r="S12" i="8" s="1"/>
  <c r="I42" i="54"/>
  <c r="I43" i="54" s="1"/>
  <c r="AF17" i="8"/>
  <c r="AF18" i="8" s="1"/>
  <c r="AF99" i="8"/>
  <c r="AF23" i="8" s="1"/>
  <c r="AF24" i="8" s="1"/>
  <c r="AF111" i="8"/>
  <c r="I158" i="54"/>
  <c r="I159" i="54" s="1"/>
  <c r="F158" i="54"/>
  <c r="F159" i="54" s="1"/>
  <c r="AG81" i="8"/>
  <c r="AG98" i="8"/>
  <c r="I149" i="54"/>
  <c r="I150" i="54" s="1"/>
  <c r="Q20" i="8"/>
  <c r="Q21" i="8" s="1"/>
  <c r="P90" i="8"/>
  <c r="AK119" i="8"/>
  <c r="AK89" i="8"/>
  <c r="AK90" i="8" s="1"/>
  <c r="AK20" i="8" s="1"/>
  <c r="AK21" i="8" s="1"/>
  <c r="AH80" i="8"/>
  <c r="AH110" i="8"/>
  <c r="J42" i="54" l="1"/>
  <c r="J43" i="54" s="1"/>
  <c r="O90" i="8"/>
  <c r="P20" i="8"/>
  <c r="P21" i="8" s="1"/>
  <c r="AH81" i="8"/>
  <c r="AH98" i="8"/>
  <c r="E158" i="54"/>
  <c r="E159" i="54" s="1"/>
  <c r="G158" i="54"/>
  <c r="G159" i="54" s="1"/>
  <c r="S120" i="8"/>
  <c r="S32" i="8" s="1"/>
  <c r="S33" i="8" s="1"/>
  <c r="S29" i="8"/>
  <c r="S30" i="8" s="1"/>
  <c r="P99" i="8"/>
  <c r="P23" i="8" s="1"/>
  <c r="P24" i="8" s="1"/>
  <c r="O81" i="8"/>
  <c r="P17" i="8"/>
  <c r="P18" i="8" s="1"/>
  <c r="AG99" i="8"/>
  <c r="AG23" i="8" s="1"/>
  <c r="AG24" i="8" s="1"/>
  <c r="AG17" i="8"/>
  <c r="AG18" i="8" s="1"/>
  <c r="AG111" i="8"/>
  <c r="Q54" i="8"/>
  <c r="R63" i="8"/>
  <c r="R11" i="8" s="1"/>
  <c r="R12" i="8" s="1"/>
  <c r="R111" i="8"/>
  <c r="R8" i="8"/>
  <c r="R9" i="8" s="1"/>
  <c r="J122" i="54"/>
  <c r="J123" i="54" s="1"/>
  <c r="J117" i="54"/>
  <c r="J118" i="54" s="1"/>
  <c r="J149" i="54"/>
  <c r="J150" i="54" s="1"/>
  <c r="AF120" i="8"/>
  <c r="AF32" i="8" s="1"/>
  <c r="AF33" i="8" s="1"/>
  <c r="AF29" i="8"/>
  <c r="AF30" i="8" s="1"/>
  <c r="J158" i="54"/>
  <c r="J159" i="54" s="1"/>
  <c r="O14" i="8"/>
  <c r="O15" i="8" s="1"/>
  <c r="N72" i="8"/>
  <c r="AL119" i="8"/>
  <c r="AL89" i="8"/>
  <c r="AL90" i="8" s="1"/>
  <c r="AL20" i="8" s="1"/>
  <c r="AL21" i="8" s="1"/>
  <c r="AI80" i="8"/>
  <c r="AI110" i="8"/>
  <c r="K117" i="54" l="1"/>
  <c r="K118" i="54" s="1"/>
  <c r="K149" i="54"/>
  <c r="K150" i="54" s="1"/>
  <c r="R120" i="8"/>
  <c r="R32" i="8" s="1"/>
  <c r="R33" i="8" s="1"/>
  <c r="R29" i="8"/>
  <c r="R30" i="8" s="1"/>
  <c r="AI81" i="8"/>
  <c r="AI98" i="8"/>
  <c r="Q111" i="8"/>
  <c r="Q63" i="8"/>
  <c r="Q11" i="8" s="1"/>
  <c r="Q12" i="8" s="1"/>
  <c r="P54" i="8"/>
  <c r="Q8" i="8"/>
  <c r="Q9" i="8" s="1"/>
  <c r="AG29" i="8"/>
  <c r="AG30" i="8" s="1"/>
  <c r="AG120" i="8"/>
  <c r="AG32" i="8" s="1"/>
  <c r="AG33" i="8" s="1"/>
  <c r="AH99" i="8"/>
  <c r="AH23" i="8" s="1"/>
  <c r="AH24" i="8" s="1"/>
  <c r="AH17" i="8"/>
  <c r="AH18" i="8" s="1"/>
  <c r="AH111" i="8"/>
  <c r="K158" i="54"/>
  <c r="K159" i="54" s="1"/>
  <c r="K122" i="54"/>
  <c r="K123" i="54" s="1"/>
  <c r="N90" i="8"/>
  <c r="O20" i="8"/>
  <c r="O21" i="8" s="1"/>
  <c r="K42" i="54"/>
  <c r="K43" i="54" s="1"/>
  <c r="O17" i="8"/>
  <c r="O18" i="8" s="1"/>
  <c r="O99" i="8"/>
  <c r="O23" i="8" s="1"/>
  <c r="O24" i="8" s="1"/>
  <c r="N81" i="8"/>
  <c r="M72" i="8"/>
  <c r="N14" i="8"/>
  <c r="N15" i="8" s="1"/>
  <c r="AM89" i="8"/>
  <c r="AM90" i="8" s="1"/>
  <c r="AM20" i="8" s="1"/>
  <c r="AM21" i="8" s="1"/>
  <c r="AM119" i="8"/>
  <c r="AJ110" i="8"/>
  <c r="AJ80" i="8"/>
  <c r="L122" i="54" l="1"/>
  <c r="L123" i="54" s="1"/>
  <c r="P111" i="8"/>
  <c r="P63" i="8"/>
  <c r="P11" i="8" s="1"/>
  <c r="P12" i="8" s="1"/>
  <c r="O54" i="8"/>
  <c r="P8" i="8"/>
  <c r="P9" i="8" s="1"/>
  <c r="M90" i="8"/>
  <c r="N20" i="8"/>
  <c r="N21" i="8" s="1"/>
  <c r="AJ98" i="8"/>
  <c r="AJ81" i="8"/>
  <c r="Q29" i="8"/>
  <c r="Q30" i="8" s="1"/>
  <c r="Q120" i="8"/>
  <c r="Q32" i="8" s="1"/>
  <c r="Q33" i="8" s="1"/>
  <c r="L149" i="54"/>
  <c r="L150" i="54" s="1"/>
  <c r="L42" i="54"/>
  <c r="L43" i="54" s="1"/>
  <c r="AI17" i="8"/>
  <c r="AI18" i="8" s="1"/>
  <c r="AI99" i="8"/>
  <c r="AI23" i="8" s="1"/>
  <c r="AI24" i="8" s="1"/>
  <c r="AI111" i="8"/>
  <c r="L117" i="54"/>
  <c r="L118" i="54" s="1"/>
  <c r="L72" i="8"/>
  <c r="M14" i="8"/>
  <c r="M15" i="8" s="1"/>
  <c r="AH120" i="8"/>
  <c r="AH32" i="8" s="1"/>
  <c r="AH33" i="8" s="1"/>
  <c r="AH29" i="8"/>
  <c r="AH30" i="8" s="1"/>
  <c r="M81" i="8"/>
  <c r="N17" i="8"/>
  <c r="N18" i="8" s="1"/>
  <c r="N99" i="8"/>
  <c r="N23" i="8" s="1"/>
  <c r="N24" i="8" s="1"/>
  <c r="L158" i="54"/>
  <c r="L159" i="54" s="1"/>
  <c r="AN119" i="8"/>
  <c r="AN89" i="8"/>
  <c r="AN90" i="8" s="1"/>
  <c r="AN20" i="8" s="1"/>
  <c r="AN21" i="8" s="1"/>
  <c r="AK110" i="8"/>
  <c r="AK80" i="8"/>
  <c r="M149" i="54" l="1"/>
  <c r="M150" i="54" s="1"/>
  <c r="K72" i="8"/>
  <c r="L14" i="8"/>
  <c r="L15" i="8" s="1"/>
  <c r="AJ99" i="8"/>
  <c r="AJ23" i="8" s="1"/>
  <c r="AJ24" i="8" s="1"/>
  <c r="AJ17" i="8"/>
  <c r="AJ18" i="8" s="1"/>
  <c r="AJ111" i="8"/>
  <c r="M117" i="54"/>
  <c r="M118" i="54" s="1"/>
  <c r="M122" i="54"/>
  <c r="M123" i="54" s="1"/>
  <c r="AI120" i="8"/>
  <c r="AI32" i="8" s="1"/>
  <c r="AI33" i="8" s="1"/>
  <c r="AI29" i="8"/>
  <c r="AI30" i="8" s="1"/>
  <c r="L90" i="8"/>
  <c r="M20" i="8"/>
  <c r="M21" i="8" s="1"/>
  <c r="AK81" i="8"/>
  <c r="AK98" i="8"/>
  <c r="O111" i="8"/>
  <c r="O63" i="8"/>
  <c r="O11" i="8" s="1"/>
  <c r="O12" i="8" s="1"/>
  <c r="N54" i="8"/>
  <c r="O8" i="8"/>
  <c r="O9" i="8" s="1"/>
  <c r="P29" i="8"/>
  <c r="P30" i="8" s="1"/>
  <c r="P120" i="8"/>
  <c r="P32" i="8" s="1"/>
  <c r="P33" i="8" s="1"/>
  <c r="M158" i="54"/>
  <c r="M159" i="54" s="1"/>
  <c r="M42" i="54"/>
  <c r="M43" i="54" s="1"/>
  <c r="M17" i="8"/>
  <c r="M18" i="8" s="1"/>
  <c r="L81" i="8"/>
  <c r="M99" i="8"/>
  <c r="M23" i="8" s="1"/>
  <c r="M24" i="8" s="1"/>
  <c r="AO119" i="8"/>
  <c r="AO89" i="8"/>
  <c r="AO90" i="8" s="1"/>
  <c r="AO20" i="8" s="1"/>
  <c r="AO21" i="8" s="1"/>
  <c r="AL110" i="8"/>
  <c r="AL80" i="8"/>
  <c r="N42" i="54" l="1"/>
  <c r="N43" i="54" s="1"/>
  <c r="O120" i="8"/>
  <c r="O32" i="8" s="1"/>
  <c r="O33" i="8" s="1"/>
  <c r="O29" i="8"/>
  <c r="O30" i="8" s="1"/>
  <c r="N111" i="8"/>
  <c r="M54" i="8"/>
  <c r="N8" i="8"/>
  <c r="N9" i="8" s="1"/>
  <c r="N63" i="8"/>
  <c r="N11" i="8" s="1"/>
  <c r="N12" i="8" s="1"/>
  <c r="AJ120" i="8"/>
  <c r="AJ32" i="8" s="1"/>
  <c r="AJ33" i="8" s="1"/>
  <c r="AJ29" i="8"/>
  <c r="AJ30" i="8" s="1"/>
  <c r="K81" i="8"/>
  <c r="L99" i="8"/>
  <c r="L23" i="8" s="1"/>
  <c r="L24" i="8" s="1"/>
  <c r="L17" i="8"/>
  <c r="L18" i="8" s="1"/>
  <c r="N117" i="54"/>
  <c r="N118" i="54" s="1"/>
  <c r="AK99" i="8"/>
  <c r="AK23" i="8" s="1"/>
  <c r="AK24" i="8" s="1"/>
  <c r="AK17" i="8"/>
  <c r="AK18" i="8" s="1"/>
  <c r="AK111" i="8"/>
  <c r="N149" i="54"/>
  <c r="N150" i="54" s="1"/>
  <c r="J72" i="8"/>
  <c r="K14" i="8"/>
  <c r="K15" i="8" s="1"/>
  <c r="AL98" i="8"/>
  <c r="AL81" i="8"/>
  <c r="N158" i="54"/>
  <c r="N159" i="54" s="1"/>
  <c r="L20" i="8"/>
  <c r="L21" i="8" s="1"/>
  <c r="K90" i="8"/>
  <c r="N122" i="54"/>
  <c r="N123" i="54" s="1"/>
  <c r="AP119" i="8"/>
  <c r="AP89" i="8"/>
  <c r="AP90" i="8" s="1"/>
  <c r="AP20" i="8" s="1"/>
  <c r="AP21" i="8" s="1"/>
  <c r="AM110" i="8"/>
  <c r="AM80" i="8"/>
  <c r="O158" i="54" l="1"/>
  <c r="O159" i="54" s="1"/>
  <c r="J81" i="8"/>
  <c r="K17" i="8"/>
  <c r="K18" i="8" s="1"/>
  <c r="K99" i="8"/>
  <c r="K23" i="8" s="1"/>
  <c r="K24" i="8" s="1"/>
  <c r="O117" i="54"/>
  <c r="O118" i="54" s="1"/>
  <c r="I72" i="8"/>
  <c r="J14" i="8"/>
  <c r="J15" i="8" s="1"/>
  <c r="O122" i="54"/>
  <c r="O123" i="54" s="1"/>
  <c r="AL17" i="8"/>
  <c r="AL18" i="8" s="1"/>
  <c r="AL99" i="8"/>
  <c r="AL23" i="8" s="1"/>
  <c r="AL24" i="8" s="1"/>
  <c r="AL111" i="8"/>
  <c r="O149" i="54"/>
  <c r="O150" i="54" s="1"/>
  <c r="AK120" i="8"/>
  <c r="AK32" i="8" s="1"/>
  <c r="AK33" i="8" s="1"/>
  <c r="AK29" i="8"/>
  <c r="AK30" i="8" s="1"/>
  <c r="J90" i="8"/>
  <c r="K20" i="8"/>
  <c r="K21" i="8" s="1"/>
  <c r="L54" i="8"/>
  <c r="M8" i="8"/>
  <c r="M9" i="8" s="1"/>
  <c r="M63" i="8"/>
  <c r="M11" i="8" s="1"/>
  <c r="M12" i="8" s="1"/>
  <c r="M111" i="8"/>
  <c r="N120" i="8"/>
  <c r="N32" i="8" s="1"/>
  <c r="N33" i="8" s="1"/>
  <c r="N29" i="8"/>
  <c r="N30" i="8" s="1"/>
  <c r="AM98" i="8"/>
  <c r="AM81" i="8"/>
  <c r="O42" i="54"/>
  <c r="O43" i="54" s="1"/>
  <c r="AQ119" i="8"/>
  <c r="AQ89" i="8"/>
  <c r="AQ90" i="8" s="1"/>
  <c r="AQ20" i="8" s="1"/>
  <c r="AQ21" i="8" s="1"/>
  <c r="AN80" i="8"/>
  <c r="AN110" i="8"/>
  <c r="P149" i="54" l="1"/>
  <c r="P150" i="54" s="1"/>
  <c r="M120" i="8"/>
  <c r="M32" i="8" s="1"/>
  <c r="M33" i="8" s="1"/>
  <c r="M29" i="8"/>
  <c r="M30" i="8" s="1"/>
  <c r="P122" i="54"/>
  <c r="P123" i="54" s="1"/>
  <c r="L111" i="8"/>
  <c r="L63" i="8"/>
  <c r="L11" i="8" s="1"/>
  <c r="L12" i="8" s="1"/>
  <c r="K54" i="8"/>
  <c r="L8" i="8"/>
  <c r="L9" i="8" s="1"/>
  <c r="H72" i="8"/>
  <c r="I14" i="8"/>
  <c r="I15" i="8" s="1"/>
  <c r="P117" i="54"/>
  <c r="P118" i="54" s="1"/>
  <c r="I90" i="8"/>
  <c r="J20" i="8"/>
  <c r="J21" i="8" s="1"/>
  <c r="P42" i="54"/>
  <c r="P43" i="54" s="1"/>
  <c r="AM99" i="8"/>
  <c r="AM23" i="8" s="1"/>
  <c r="AM24" i="8" s="1"/>
  <c r="AM17" i="8"/>
  <c r="AM18" i="8" s="1"/>
  <c r="AM111" i="8"/>
  <c r="I81" i="8"/>
  <c r="J99" i="8"/>
  <c r="J23" i="8" s="1"/>
  <c r="J24" i="8" s="1"/>
  <c r="J17" i="8"/>
  <c r="J18" i="8" s="1"/>
  <c r="AN98" i="8"/>
  <c r="AN81" i="8"/>
  <c r="AL29" i="8"/>
  <c r="AL30" i="8" s="1"/>
  <c r="AL120" i="8"/>
  <c r="AL32" i="8" s="1"/>
  <c r="AL33" i="8" s="1"/>
  <c r="P158" i="54"/>
  <c r="P159" i="54" s="1"/>
  <c r="AR119" i="8"/>
  <c r="AR89" i="8"/>
  <c r="AR90" i="8" s="1"/>
  <c r="AR20" i="8" s="1"/>
  <c r="AR21" i="8" s="1"/>
  <c r="AO80" i="8"/>
  <c r="AO110" i="8"/>
  <c r="H81" i="8" l="1"/>
  <c r="I99" i="8"/>
  <c r="I23" i="8" s="1"/>
  <c r="I24" i="8" s="1"/>
  <c r="I17" i="8"/>
  <c r="I18" i="8" s="1"/>
  <c r="G72" i="8"/>
  <c r="H14" i="8"/>
  <c r="H15" i="8" s="1"/>
  <c r="Q158" i="54"/>
  <c r="Q159" i="54" s="1"/>
  <c r="AM120" i="8"/>
  <c r="AM32" i="8" s="1"/>
  <c r="AM33" i="8" s="1"/>
  <c r="AM29" i="8"/>
  <c r="AM30" i="8" s="1"/>
  <c r="J54" i="8"/>
  <c r="K8" i="8"/>
  <c r="K9" i="8" s="1"/>
  <c r="K111" i="8"/>
  <c r="K63" i="8"/>
  <c r="K11" i="8" s="1"/>
  <c r="K12" i="8" s="1"/>
  <c r="L120" i="8"/>
  <c r="L32" i="8" s="1"/>
  <c r="L33" i="8" s="1"/>
  <c r="L29" i="8"/>
  <c r="L30" i="8" s="1"/>
  <c r="AO98" i="8"/>
  <c r="AO81" i="8"/>
  <c r="Q117" i="54"/>
  <c r="Q118" i="54" s="1"/>
  <c r="H90" i="8"/>
  <c r="I20" i="8"/>
  <c r="I21" i="8" s="1"/>
  <c r="Q42" i="54"/>
  <c r="Q43" i="54" s="1"/>
  <c r="AN99" i="8"/>
  <c r="AN23" i="8" s="1"/>
  <c r="AN24" i="8" s="1"/>
  <c r="AN17" i="8"/>
  <c r="AN18" i="8" s="1"/>
  <c r="AN111" i="8"/>
  <c r="Q149" i="54"/>
  <c r="Q150" i="54" s="1"/>
  <c r="Q122" i="54"/>
  <c r="Q123" i="54" s="1"/>
  <c r="AS89" i="8"/>
  <c r="AS90" i="8" s="1"/>
  <c r="AS20" i="8" s="1"/>
  <c r="AS21" i="8" s="1"/>
  <c r="AS119" i="8"/>
  <c r="AP110" i="8"/>
  <c r="AP80" i="8"/>
  <c r="R117" i="54" l="1"/>
  <c r="R118" i="54" s="1"/>
  <c r="K120" i="8"/>
  <c r="K32" i="8" s="1"/>
  <c r="K33" i="8" s="1"/>
  <c r="K29" i="8"/>
  <c r="K30" i="8" s="1"/>
  <c r="R158" i="54"/>
  <c r="R159" i="54" s="1"/>
  <c r="I54" i="8"/>
  <c r="J63" i="8"/>
  <c r="J11" i="8" s="1"/>
  <c r="J12" i="8" s="1"/>
  <c r="J111" i="8"/>
  <c r="J8" i="8"/>
  <c r="J9" i="8" s="1"/>
  <c r="R42" i="54"/>
  <c r="R43" i="54" s="1"/>
  <c r="G90" i="8"/>
  <c r="H20" i="8"/>
  <c r="H21" i="8" s="1"/>
  <c r="R122" i="54"/>
  <c r="R123" i="54" s="1"/>
  <c r="AO99" i="8"/>
  <c r="AO23" i="8" s="1"/>
  <c r="AO24" i="8" s="1"/>
  <c r="AO17" i="8"/>
  <c r="AO18" i="8" s="1"/>
  <c r="AO111" i="8"/>
  <c r="R149" i="54"/>
  <c r="R150" i="54" s="1"/>
  <c r="G14" i="8"/>
  <c r="G15" i="8" s="1"/>
  <c r="F72" i="8"/>
  <c r="AP98" i="8"/>
  <c r="AP81" i="8"/>
  <c r="AN120" i="8"/>
  <c r="AN32" i="8" s="1"/>
  <c r="AN33" i="8" s="1"/>
  <c r="AN29" i="8"/>
  <c r="AN30" i="8" s="1"/>
  <c r="H99" i="8"/>
  <c r="H23" i="8" s="1"/>
  <c r="H24" i="8" s="1"/>
  <c r="G81" i="8"/>
  <c r="H17" i="8"/>
  <c r="H18" i="8" s="1"/>
  <c r="AT89" i="8"/>
  <c r="AT90" i="8" s="1"/>
  <c r="AT20" i="8" s="1"/>
  <c r="AT21" i="8" s="1"/>
  <c r="AT119" i="8"/>
  <c r="AQ110" i="8"/>
  <c r="AQ80" i="8"/>
  <c r="AQ98" i="8" l="1"/>
  <c r="AQ81" i="8"/>
  <c r="S158" i="54"/>
  <c r="S159" i="54" s="1"/>
  <c r="E72" i="8"/>
  <c r="E14" i="8" s="1"/>
  <c r="E15" i="8" s="1"/>
  <c r="F14" i="8"/>
  <c r="F15" i="8" s="1"/>
  <c r="J120" i="8"/>
  <c r="J32" i="8" s="1"/>
  <c r="J33" i="8" s="1"/>
  <c r="J29" i="8"/>
  <c r="J30" i="8" s="1"/>
  <c r="AO29" i="8"/>
  <c r="AO30" i="8" s="1"/>
  <c r="AO120" i="8"/>
  <c r="AO32" i="8" s="1"/>
  <c r="AO33" i="8" s="1"/>
  <c r="H54" i="8"/>
  <c r="I111" i="8"/>
  <c r="I8" i="8"/>
  <c r="I9" i="8" s="1"/>
  <c r="I63" i="8"/>
  <c r="I11" i="8" s="1"/>
  <c r="I12" i="8" s="1"/>
  <c r="S122" i="54"/>
  <c r="S123" i="54" s="1"/>
  <c r="F81" i="8"/>
  <c r="G17" i="8"/>
  <c r="G18" i="8" s="1"/>
  <c r="G99" i="8"/>
  <c r="G23" i="8" s="1"/>
  <c r="G24" i="8" s="1"/>
  <c r="S149" i="54"/>
  <c r="S150" i="54" s="1"/>
  <c r="S42" i="54"/>
  <c r="S43" i="54" s="1"/>
  <c r="S117" i="54"/>
  <c r="S118" i="54" s="1"/>
  <c r="AP99" i="8"/>
  <c r="AP23" i="8" s="1"/>
  <c r="AP24" i="8" s="1"/>
  <c r="AP17" i="8"/>
  <c r="AP18" i="8" s="1"/>
  <c r="AP111" i="8"/>
  <c r="F90" i="8"/>
  <c r="G20" i="8"/>
  <c r="G21" i="8" s="1"/>
  <c r="AU119" i="8"/>
  <c r="AU89" i="8"/>
  <c r="AU90" i="8" s="1"/>
  <c r="AU20" i="8" s="1"/>
  <c r="AU21" i="8" s="1"/>
  <c r="AR80" i="8"/>
  <c r="AR110" i="8"/>
  <c r="H111" i="8" l="1"/>
  <c r="H63" i="8"/>
  <c r="H11" i="8" s="1"/>
  <c r="H12" i="8" s="1"/>
  <c r="H8" i="8"/>
  <c r="H9" i="8" s="1"/>
  <c r="G54" i="8"/>
  <c r="T117" i="54"/>
  <c r="T118" i="54" s="1"/>
  <c r="I29" i="8"/>
  <c r="I30" i="8" s="1"/>
  <c r="I120" i="8"/>
  <c r="I32" i="8" s="1"/>
  <c r="I33" i="8" s="1"/>
  <c r="AR98" i="8"/>
  <c r="AR81" i="8"/>
  <c r="E90" i="8"/>
  <c r="E20" i="8" s="1"/>
  <c r="E21" i="8" s="1"/>
  <c r="F20" i="8"/>
  <c r="F21" i="8" s="1"/>
  <c r="F99" i="8"/>
  <c r="F23" i="8" s="1"/>
  <c r="F24" i="8" s="1"/>
  <c r="E81" i="8"/>
  <c r="F17" i="8"/>
  <c r="F18" i="8" s="1"/>
  <c r="T149" i="54"/>
  <c r="T150" i="54" s="1"/>
  <c r="AP29" i="8"/>
  <c r="AP30" i="8" s="1"/>
  <c r="AP120" i="8"/>
  <c r="AP32" i="8" s="1"/>
  <c r="AP33" i="8" s="1"/>
  <c r="T42" i="54"/>
  <c r="T43" i="54" s="1"/>
  <c r="T122" i="54"/>
  <c r="T123" i="54" s="1"/>
  <c r="T158" i="54"/>
  <c r="T159" i="54" s="1"/>
  <c r="AQ99" i="8"/>
  <c r="AQ23" i="8" s="1"/>
  <c r="AQ24" i="8" s="1"/>
  <c r="AQ17" i="8"/>
  <c r="AQ18" i="8" s="1"/>
  <c r="AQ111" i="8"/>
  <c r="AV119" i="8"/>
  <c r="AV89" i="8"/>
  <c r="AV90" i="8" s="1"/>
  <c r="AV20" i="8" s="1"/>
  <c r="AV21" i="8" s="1"/>
  <c r="AS110" i="8"/>
  <c r="AS80" i="8"/>
  <c r="U122" i="54" l="1"/>
  <c r="U123" i="54" s="1"/>
  <c r="AR17" i="8"/>
  <c r="AR18" i="8" s="1"/>
  <c r="AR99" i="8"/>
  <c r="AR23" i="8" s="1"/>
  <c r="AR24" i="8" s="1"/>
  <c r="AR111" i="8"/>
  <c r="AS98" i="8"/>
  <c r="AS81" i="8"/>
  <c r="U42" i="54"/>
  <c r="U43" i="54" s="1"/>
  <c r="U149" i="54"/>
  <c r="U150" i="54" s="1"/>
  <c r="U158" i="54"/>
  <c r="U159" i="54" s="1"/>
  <c r="AQ120" i="8"/>
  <c r="AQ32" i="8" s="1"/>
  <c r="AQ33" i="8" s="1"/>
  <c r="AQ29" i="8"/>
  <c r="AQ30" i="8" s="1"/>
  <c r="F54" i="8"/>
  <c r="G111" i="8"/>
  <c r="G8" i="8"/>
  <c r="G9" i="8" s="1"/>
  <c r="G63" i="8"/>
  <c r="G11" i="8" s="1"/>
  <c r="G12" i="8" s="1"/>
  <c r="U117" i="54"/>
  <c r="U118" i="54" s="1"/>
  <c r="E99" i="8"/>
  <c r="E23" i="8" s="1"/>
  <c r="E24" i="8" s="1"/>
  <c r="E17" i="8"/>
  <c r="E18" i="8" s="1"/>
  <c r="H29" i="8"/>
  <c r="H30" i="8" s="1"/>
  <c r="H120" i="8"/>
  <c r="H32" i="8" s="1"/>
  <c r="H33" i="8" s="1"/>
  <c r="AW89" i="8"/>
  <c r="AW90" i="8" s="1"/>
  <c r="AW20" i="8" s="1"/>
  <c r="AW21" i="8" s="1"/>
  <c r="AW119" i="8"/>
  <c r="AT110" i="8"/>
  <c r="AT80" i="8"/>
  <c r="V42" i="54" l="1"/>
  <c r="V43" i="54" s="1"/>
  <c r="V149" i="54"/>
  <c r="V150" i="54" s="1"/>
  <c r="V122" i="54"/>
  <c r="V123" i="54" s="1"/>
  <c r="V117" i="54"/>
  <c r="V118" i="54" s="1"/>
  <c r="AS17" i="8"/>
  <c r="AS18" i="8" s="1"/>
  <c r="AS99" i="8"/>
  <c r="AS23" i="8" s="1"/>
  <c r="AS24" i="8" s="1"/>
  <c r="AS111" i="8"/>
  <c r="G29" i="8"/>
  <c r="G30" i="8" s="1"/>
  <c r="G120" i="8"/>
  <c r="G32" i="8" s="1"/>
  <c r="G33" i="8" s="1"/>
  <c r="AR29" i="8"/>
  <c r="AR30" i="8" s="1"/>
  <c r="AR120" i="8"/>
  <c r="AR32" i="8" s="1"/>
  <c r="AR33" i="8" s="1"/>
  <c r="V158" i="54"/>
  <c r="V159" i="54" s="1"/>
  <c r="F63" i="8"/>
  <c r="F11" i="8" s="1"/>
  <c r="F12" i="8" s="1"/>
  <c r="F111" i="8"/>
  <c r="F8" i="8"/>
  <c r="F9" i="8" s="1"/>
  <c r="E54" i="8"/>
  <c r="AT98" i="8"/>
  <c r="AT81" i="8"/>
  <c r="AX89" i="8"/>
  <c r="AX90" i="8" s="1"/>
  <c r="AX20" i="8" s="1"/>
  <c r="AX21" i="8" s="1"/>
  <c r="AX119" i="8"/>
  <c r="AU110" i="8"/>
  <c r="AU80" i="8"/>
  <c r="W158" i="54" l="1"/>
  <c r="W159" i="54" s="1"/>
  <c r="AT17" i="8"/>
  <c r="AT18" i="8" s="1"/>
  <c r="AT99" i="8"/>
  <c r="AT23" i="8" s="1"/>
  <c r="AT24" i="8" s="1"/>
  <c r="AT111" i="8"/>
  <c r="AS120" i="8"/>
  <c r="AS32" i="8" s="1"/>
  <c r="AS33" i="8" s="1"/>
  <c r="AS29" i="8"/>
  <c r="AS30" i="8" s="1"/>
  <c r="AU98" i="8"/>
  <c r="AU81" i="8"/>
  <c r="E111" i="8"/>
  <c r="E63" i="8"/>
  <c r="E11" i="8" s="1"/>
  <c r="E12" i="8" s="1"/>
  <c r="E8" i="8"/>
  <c r="E9" i="8" s="1"/>
  <c r="F120" i="8"/>
  <c r="F32" i="8" s="1"/>
  <c r="F33" i="8" s="1"/>
  <c r="F29" i="8"/>
  <c r="F30" i="8" s="1"/>
  <c r="W149" i="54"/>
  <c r="W150" i="54" s="1"/>
  <c r="W122" i="54"/>
  <c r="W123" i="54" s="1"/>
  <c r="W117" i="54"/>
  <c r="W118" i="54" s="1"/>
  <c r="W42" i="54"/>
  <c r="W43" i="54" s="1"/>
  <c r="AY89" i="8"/>
  <c r="AY90" i="8" s="1"/>
  <c r="AY20" i="8" s="1"/>
  <c r="AY21" i="8" s="1"/>
  <c r="AV110" i="8"/>
  <c r="AV80" i="8"/>
  <c r="X149" i="54" l="1"/>
  <c r="X150" i="54" s="1"/>
  <c r="E120" i="8"/>
  <c r="E32" i="8" s="1"/>
  <c r="E33" i="8" s="1"/>
  <c r="E29" i="8"/>
  <c r="E30" i="8" s="1"/>
  <c r="AV81" i="8"/>
  <c r="AV98" i="8"/>
  <c r="X117" i="54"/>
  <c r="X118" i="54" s="1"/>
  <c r="AU99" i="8"/>
  <c r="AU23" i="8" s="1"/>
  <c r="AU24" i="8" s="1"/>
  <c r="AU17" i="8"/>
  <c r="AU18" i="8" s="1"/>
  <c r="AU111" i="8"/>
  <c r="X42" i="54"/>
  <c r="X43" i="54" s="1"/>
  <c r="AT120" i="8"/>
  <c r="AT32" i="8" s="1"/>
  <c r="AT33" i="8" s="1"/>
  <c r="AT29" i="8"/>
  <c r="AT30" i="8" s="1"/>
  <c r="AY119" i="8"/>
  <c r="X158" i="54"/>
  <c r="X159" i="54" s="1"/>
  <c r="X122" i="54"/>
  <c r="X123" i="54" s="1"/>
  <c r="AZ89" i="8"/>
  <c r="AZ90" i="8" s="1"/>
  <c r="AZ20" i="8" s="1"/>
  <c r="AZ21" i="8" s="1"/>
  <c r="AW80" i="8"/>
  <c r="AW110" i="8"/>
  <c r="Y158" i="54" l="1"/>
  <c r="Y159" i="54" s="1"/>
  <c r="AU120" i="8"/>
  <c r="AU32" i="8" s="1"/>
  <c r="AU33" i="8" s="1"/>
  <c r="AU29" i="8"/>
  <c r="AU30" i="8" s="1"/>
  <c r="Y122" i="54"/>
  <c r="Y123" i="54" s="1"/>
  <c r="Y149" i="54"/>
  <c r="Y150" i="54" s="1"/>
  <c r="AZ119" i="8"/>
  <c r="AV99" i="8"/>
  <c r="AV23" i="8" s="1"/>
  <c r="AV24" i="8" s="1"/>
  <c r="AV17" i="8"/>
  <c r="AV18" i="8" s="1"/>
  <c r="AV111" i="8"/>
  <c r="AW98" i="8"/>
  <c r="AW81" i="8"/>
  <c r="Y117" i="54"/>
  <c r="Y118" i="54" s="1"/>
  <c r="Y42" i="54"/>
  <c r="Y43" i="54" s="1"/>
  <c r="BA89" i="8"/>
  <c r="BA90" i="8" s="1"/>
  <c r="BA20" i="8" s="1"/>
  <c r="BA21" i="8" s="1"/>
  <c r="AX110" i="8"/>
  <c r="AX80" i="8"/>
  <c r="AX98" i="8" l="1"/>
  <c r="AX81" i="8"/>
  <c r="Z122" i="54"/>
  <c r="Z123" i="54" s="1"/>
  <c r="BA119" i="8"/>
  <c r="Z117" i="54"/>
  <c r="Z118" i="54" s="1"/>
  <c r="Z42" i="54"/>
  <c r="Z43" i="54" s="1"/>
  <c r="AW17" i="8"/>
  <c r="AW18" i="8" s="1"/>
  <c r="AW99" i="8"/>
  <c r="AW23" i="8" s="1"/>
  <c r="AW24" i="8" s="1"/>
  <c r="AW111" i="8"/>
  <c r="Z149" i="54"/>
  <c r="Z150" i="54" s="1"/>
  <c r="Z158" i="54"/>
  <c r="Z159" i="54" s="1"/>
  <c r="AV29" i="8"/>
  <c r="AV30" i="8" s="1"/>
  <c r="AV120" i="8"/>
  <c r="AV32" i="8" s="1"/>
  <c r="AV33" i="8" s="1"/>
  <c r="BB89" i="8"/>
  <c r="BB90" i="8" s="1"/>
  <c r="BB20" i="8" s="1"/>
  <c r="BB21" i="8" s="1"/>
  <c r="AY80" i="8"/>
  <c r="BB119" i="8" l="1"/>
  <c r="AA158" i="54"/>
  <c r="AA159" i="54" s="1"/>
  <c r="AA117" i="54"/>
  <c r="AA118" i="54" s="1"/>
  <c r="AA122" i="54"/>
  <c r="AA123" i="54" s="1"/>
  <c r="AA149" i="54"/>
  <c r="AA150" i="54" s="1"/>
  <c r="AA42" i="54"/>
  <c r="AA43" i="54" s="1"/>
  <c r="AY81" i="8"/>
  <c r="AY98" i="8"/>
  <c r="AY110" i="8"/>
  <c r="AX17" i="8"/>
  <c r="AX18" i="8" s="1"/>
  <c r="AX99" i="8"/>
  <c r="AX23" i="8" s="1"/>
  <c r="AX24" i="8" s="1"/>
  <c r="AX111" i="8"/>
  <c r="AW120" i="8"/>
  <c r="AW32" i="8" s="1"/>
  <c r="AW33" i="8" s="1"/>
  <c r="AW29" i="8"/>
  <c r="AW30" i="8" s="1"/>
  <c r="BC89" i="8"/>
  <c r="BC90" i="8" s="1"/>
  <c r="BC20" i="8" s="1"/>
  <c r="BC21" i="8" s="1"/>
  <c r="AZ80" i="8"/>
  <c r="AX120" i="8" l="1"/>
  <c r="AX32" i="8" s="1"/>
  <c r="AX33" i="8" s="1"/>
  <c r="AX29" i="8"/>
  <c r="AX30" i="8" s="1"/>
  <c r="AZ98" i="8"/>
  <c r="AZ81" i="8"/>
  <c r="BC119" i="8"/>
  <c r="AZ110" i="8"/>
  <c r="AY99" i="8"/>
  <c r="AY23" i="8" s="1"/>
  <c r="AY24" i="8" s="1"/>
  <c r="AY17" i="8"/>
  <c r="AY18" i="8" s="1"/>
  <c r="AY111" i="8"/>
  <c r="BD89" i="8"/>
  <c r="BD90" i="8" s="1"/>
  <c r="BD20" i="8" s="1"/>
  <c r="BD21" i="8" s="1"/>
  <c r="BA80" i="8"/>
  <c r="BA81" i="8" l="1"/>
  <c r="BA98" i="8"/>
  <c r="AY29" i="8"/>
  <c r="AY30" i="8" s="1"/>
  <c r="AY120" i="8"/>
  <c r="AY32" i="8" s="1"/>
  <c r="AY33" i="8" s="1"/>
  <c r="AZ17" i="8"/>
  <c r="AZ18" i="8" s="1"/>
  <c r="AZ99" i="8"/>
  <c r="AZ23" i="8" s="1"/>
  <c r="AZ24" i="8" s="1"/>
  <c r="AZ111" i="8"/>
  <c r="BD119" i="8"/>
  <c r="BA110" i="8"/>
  <c r="BE89" i="8"/>
  <c r="BE90" i="8" s="1"/>
  <c r="BE20" i="8" s="1"/>
  <c r="BE21" i="8" s="1"/>
  <c r="BB80" i="8"/>
  <c r="BB81" i="8" l="1"/>
  <c r="BB98" i="8"/>
  <c r="BB110" i="8"/>
  <c r="AZ120" i="8"/>
  <c r="AZ32" i="8" s="1"/>
  <c r="AZ33" i="8" s="1"/>
  <c r="AZ29" i="8"/>
  <c r="AZ30" i="8" s="1"/>
  <c r="BE119" i="8"/>
  <c r="BA17" i="8"/>
  <c r="BA18" i="8" s="1"/>
  <c r="BA99" i="8"/>
  <c r="BA23" i="8" s="1"/>
  <c r="BA24" i="8" s="1"/>
  <c r="BA111" i="8"/>
  <c r="BF89" i="8"/>
  <c r="BF90" i="8" s="1"/>
  <c r="BF20" i="8" s="1"/>
  <c r="BF21" i="8" s="1"/>
  <c r="BC80" i="8"/>
  <c r="BC81" i="8" l="1"/>
  <c r="BC98" i="8"/>
  <c r="BA120" i="8"/>
  <c r="BA32" i="8" s="1"/>
  <c r="BA33" i="8" s="1"/>
  <c r="BA29" i="8"/>
  <c r="BA30" i="8" s="1"/>
  <c r="BF119" i="8"/>
  <c r="BC110" i="8"/>
  <c r="BB99" i="8"/>
  <c r="BB23" i="8" s="1"/>
  <c r="BB24" i="8" s="1"/>
  <c r="BB17" i="8"/>
  <c r="BB18" i="8" s="1"/>
  <c r="BB111" i="8"/>
  <c r="BG89" i="8"/>
  <c r="BG90" i="8" s="1"/>
  <c r="BG20" i="8" s="1"/>
  <c r="BG21" i="8" s="1"/>
  <c r="BD80" i="8"/>
  <c r="BD98" i="8" l="1"/>
  <c r="BD81" i="8"/>
  <c r="BB120" i="8"/>
  <c r="BB32" i="8" s="1"/>
  <c r="BB33" i="8" s="1"/>
  <c r="BB29" i="8"/>
  <c r="BB30" i="8" s="1"/>
  <c r="BG119" i="8"/>
  <c r="BD110" i="8"/>
  <c r="BC17" i="8"/>
  <c r="BC18" i="8" s="1"/>
  <c r="BC99" i="8"/>
  <c r="BC23" i="8" s="1"/>
  <c r="BC24" i="8" s="1"/>
  <c r="BC111" i="8"/>
  <c r="BH89" i="8"/>
  <c r="BH90" i="8" s="1"/>
  <c r="BH20" i="8" s="1"/>
  <c r="BH21" i="8" s="1"/>
  <c r="BE102" i="8"/>
  <c r="BE26" i="8" s="1"/>
  <c r="BE27" i="8" s="1"/>
  <c r="BE80" i="8"/>
  <c r="BE98" i="8" l="1"/>
  <c r="BE81" i="8"/>
  <c r="BC120" i="8"/>
  <c r="BC32" i="8" s="1"/>
  <c r="BC33" i="8" s="1"/>
  <c r="BC29" i="8"/>
  <c r="BC30" i="8" s="1"/>
  <c r="BH119" i="8"/>
  <c r="BE110" i="8"/>
  <c r="BD99" i="8"/>
  <c r="BD23" i="8" s="1"/>
  <c r="BD24" i="8" s="1"/>
  <c r="BD17" i="8"/>
  <c r="BD18" i="8" s="1"/>
  <c r="BD111" i="8"/>
  <c r="BI89" i="8"/>
  <c r="BI90" i="8" s="1"/>
  <c r="BI20" i="8" s="1"/>
  <c r="BI21" i="8" s="1"/>
  <c r="BF102" i="8"/>
  <c r="BF26" i="8" s="1"/>
  <c r="BF27" i="8" s="1"/>
  <c r="BF80" i="8"/>
  <c r="BD120" i="8" l="1"/>
  <c r="BD32" i="8" s="1"/>
  <c r="BD33" i="8" s="1"/>
  <c r="BD29" i="8"/>
  <c r="BD30" i="8" s="1"/>
  <c r="BF81" i="8"/>
  <c r="BF98" i="8"/>
  <c r="BF110" i="8"/>
  <c r="BI119" i="8"/>
  <c r="BE99" i="8"/>
  <c r="BE23" i="8" s="1"/>
  <c r="BE24" i="8" s="1"/>
  <c r="BE17" i="8"/>
  <c r="BE18" i="8" s="1"/>
  <c r="BE111" i="8"/>
  <c r="BJ89" i="8"/>
  <c r="BJ90" i="8" s="1"/>
  <c r="BJ20" i="8" s="1"/>
  <c r="BJ21" i="8" s="1"/>
  <c r="BG102" i="8"/>
  <c r="BG26" i="8" s="1"/>
  <c r="BG27" i="8" s="1"/>
  <c r="BG80" i="8"/>
  <c r="BE120" i="8" l="1"/>
  <c r="BE32" i="8" s="1"/>
  <c r="BE33" i="8" s="1"/>
  <c r="BE29" i="8"/>
  <c r="BE30" i="8" s="1"/>
  <c r="BG110" i="8"/>
  <c r="BJ119" i="8"/>
  <c r="BF99" i="8"/>
  <c r="BF23" i="8" s="1"/>
  <c r="BF24" i="8" s="1"/>
  <c r="BF17" i="8"/>
  <c r="BF18" i="8" s="1"/>
  <c r="BF111" i="8"/>
  <c r="BG81" i="8"/>
  <c r="BG98" i="8"/>
  <c r="BK89" i="8"/>
  <c r="BK90" i="8" s="1"/>
  <c r="BK20" i="8" s="1"/>
  <c r="BK21" i="8" s="1"/>
  <c r="BH80" i="8"/>
  <c r="BH102" i="8"/>
  <c r="BH26" i="8" s="1"/>
  <c r="BH27" i="8" s="1"/>
  <c r="BG99" i="8" l="1"/>
  <c r="BG23" i="8" s="1"/>
  <c r="BG24" i="8" s="1"/>
  <c r="BG17" i="8"/>
  <c r="BG18" i="8" s="1"/>
  <c r="BG111" i="8"/>
  <c r="BF29" i="8"/>
  <c r="BF30" i="8" s="1"/>
  <c r="BF120" i="8"/>
  <c r="BF32" i="8" s="1"/>
  <c r="BF33" i="8" s="1"/>
  <c r="BH98" i="8"/>
  <c r="BH81" i="8"/>
  <c r="BK119" i="8"/>
  <c r="BH110" i="8"/>
  <c r="BL89" i="8"/>
  <c r="BL90" i="8" s="1"/>
  <c r="BL20" i="8" s="1"/>
  <c r="BL21" i="8" s="1"/>
  <c r="BI102" i="8"/>
  <c r="BI26" i="8" s="1"/>
  <c r="BI27" i="8" s="1"/>
  <c r="BI80" i="8"/>
  <c r="BI98" i="8" l="1"/>
  <c r="BI81" i="8"/>
  <c r="BL119" i="8"/>
  <c r="BH99" i="8"/>
  <c r="BH23" i="8" s="1"/>
  <c r="BH24" i="8" s="1"/>
  <c r="BH17" i="8"/>
  <c r="BH18" i="8" s="1"/>
  <c r="BH111" i="8"/>
  <c r="BI110" i="8"/>
  <c r="BG120" i="8"/>
  <c r="BG32" i="8" s="1"/>
  <c r="BG33" i="8" s="1"/>
  <c r="BG29" i="8"/>
  <c r="BG30" i="8" s="1"/>
  <c r="BM89" i="8"/>
  <c r="BM90" i="8" s="1"/>
  <c r="BM20" i="8" s="1"/>
  <c r="BM21" i="8" s="1"/>
  <c r="BJ102" i="8"/>
  <c r="BJ26" i="8" s="1"/>
  <c r="BJ27" i="8" s="1"/>
  <c r="BJ80" i="8"/>
  <c r="BJ81" i="8" l="1"/>
  <c r="BJ98" i="8"/>
  <c r="BH120" i="8"/>
  <c r="BH32" i="8" s="1"/>
  <c r="BH33" i="8" s="1"/>
  <c r="BH29" i="8"/>
  <c r="BH30" i="8" s="1"/>
  <c r="BJ110" i="8"/>
  <c r="BI17" i="8"/>
  <c r="BI18" i="8" s="1"/>
  <c r="BI99" i="8"/>
  <c r="BI23" i="8" s="1"/>
  <c r="BI24" i="8" s="1"/>
  <c r="BI111" i="8"/>
  <c r="BM119" i="8"/>
  <c r="BN89" i="8"/>
  <c r="BN90" i="8" s="1"/>
  <c r="BN20" i="8" s="1"/>
  <c r="BN21" i="8" s="1"/>
  <c r="BK80" i="8"/>
  <c r="BK102" i="8"/>
  <c r="BK26" i="8" s="1"/>
  <c r="BK27" i="8" s="1"/>
  <c r="BI29" i="8" l="1"/>
  <c r="BI30" i="8" s="1"/>
  <c r="BI120" i="8"/>
  <c r="BI32" i="8" s="1"/>
  <c r="BI33" i="8" s="1"/>
  <c r="BK98" i="8"/>
  <c r="BK81" i="8"/>
  <c r="BN119" i="8"/>
  <c r="BK110" i="8"/>
  <c r="BJ99" i="8"/>
  <c r="BJ23" i="8" s="1"/>
  <c r="BJ24" i="8" s="1"/>
  <c r="BJ17" i="8"/>
  <c r="BJ18" i="8" s="1"/>
  <c r="BJ111" i="8"/>
  <c r="BO89" i="8"/>
  <c r="BO90" i="8" s="1"/>
  <c r="BO20" i="8" s="1"/>
  <c r="BO21" i="8" s="1"/>
  <c r="BL102" i="8"/>
  <c r="BL26" i="8" s="1"/>
  <c r="BL27" i="8" s="1"/>
  <c r="BL80" i="8"/>
  <c r="BJ29" i="8" l="1"/>
  <c r="BJ30" i="8" s="1"/>
  <c r="BJ120" i="8"/>
  <c r="BJ32" i="8" s="1"/>
  <c r="BJ33" i="8" s="1"/>
  <c r="BO119" i="8"/>
  <c r="BL110" i="8"/>
  <c r="BL98" i="8"/>
  <c r="BL81" i="8"/>
  <c r="BK99" i="8"/>
  <c r="BK23" i="8" s="1"/>
  <c r="BK24" i="8" s="1"/>
  <c r="BK17" i="8"/>
  <c r="BK18" i="8" s="1"/>
  <c r="BK111" i="8"/>
  <c r="BP89" i="8"/>
  <c r="BP90" i="8" s="1"/>
  <c r="BP20" i="8" s="1"/>
  <c r="BP21" i="8" s="1"/>
  <c r="BM102" i="8"/>
  <c r="BM26" i="8" s="1"/>
  <c r="BM27" i="8" s="1"/>
  <c r="BM80" i="8"/>
  <c r="BK120" i="8" l="1"/>
  <c r="BK32" i="8" s="1"/>
  <c r="BK33" i="8" s="1"/>
  <c r="BK29" i="8"/>
  <c r="BK30" i="8" s="1"/>
  <c r="BP119" i="8"/>
  <c r="BL99" i="8"/>
  <c r="BL23" i="8" s="1"/>
  <c r="BL24" i="8" s="1"/>
  <c r="BL17" i="8"/>
  <c r="BL18" i="8" s="1"/>
  <c r="BL111" i="8"/>
  <c r="BM81" i="8"/>
  <c r="BM98" i="8"/>
  <c r="BM110" i="8"/>
  <c r="BQ89" i="8"/>
  <c r="BQ90" i="8" s="1"/>
  <c r="BQ20" i="8" s="1"/>
  <c r="BQ21" i="8" s="1"/>
  <c r="BN102" i="8"/>
  <c r="BN26" i="8" s="1"/>
  <c r="BN27" i="8" s="1"/>
  <c r="BN80" i="8"/>
  <c r="BM17" i="8" l="1"/>
  <c r="BM18" i="8" s="1"/>
  <c r="BM99" i="8"/>
  <c r="BM23" i="8" s="1"/>
  <c r="BM24" i="8" s="1"/>
  <c r="BM111" i="8"/>
  <c r="BL120" i="8"/>
  <c r="BL32" i="8" s="1"/>
  <c r="BL33" i="8" s="1"/>
  <c r="BL29" i="8"/>
  <c r="BL30" i="8" s="1"/>
  <c r="BN110" i="8"/>
  <c r="BQ119" i="8"/>
  <c r="BN81" i="8"/>
  <c r="BN98" i="8"/>
  <c r="BR89" i="8"/>
  <c r="BR90" i="8" s="1"/>
  <c r="BR20" i="8" s="1"/>
  <c r="BR21" i="8" s="1"/>
  <c r="BO80" i="8"/>
  <c r="BO102" i="8"/>
  <c r="BO26" i="8" s="1"/>
  <c r="BO27" i="8" s="1"/>
  <c r="BN99" i="8" l="1"/>
  <c r="BN23" i="8" s="1"/>
  <c r="BN24" i="8" s="1"/>
  <c r="BN17" i="8"/>
  <c r="BN18" i="8" s="1"/>
  <c r="BN111" i="8"/>
  <c r="BR119" i="8"/>
  <c r="BO110" i="8"/>
  <c r="BM120" i="8"/>
  <c r="BM32" i="8" s="1"/>
  <c r="BM33" i="8" s="1"/>
  <c r="BM29" i="8"/>
  <c r="BM30" i="8" s="1"/>
  <c r="BO81" i="8"/>
  <c r="BO98" i="8"/>
  <c r="BS89" i="8"/>
  <c r="BS90" i="8" s="1"/>
  <c r="BS20" i="8" s="1"/>
  <c r="BS21" i="8" s="1"/>
  <c r="BP80" i="8"/>
  <c r="BP102" i="8"/>
  <c r="BP26" i="8" s="1"/>
  <c r="BP27" i="8" s="1"/>
  <c r="BO99" i="8" l="1"/>
  <c r="BO23" i="8" s="1"/>
  <c r="BO24" i="8" s="1"/>
  <c r="BO17" i="8"/>
  <c r="BO18" i="8" s="1"/>
  <c r="BO111" i="8"/>
  <c r="BP98" i="8"/>
  <c r="BP81" i="8"/>
  <c r="BS119" i="8"/>
  <c r="BP110" i="8"/>
  <c r="BN29" i="8"/>
  <c r="BN30" i="8" s="1"/>
  <c r="BN120" i="8"/>
  <c r="BN32" i="8" s="1"/>
  <c r="BN33" i="8" s="1"/>
  <c r="BT89" i="8"/>
  <c r="BT90" i="8" s="1"/>
  <c r="BT20" i="8" s="1"/>
  <c r="BT21" i="8" s="1"/>
  <c r="BQ80" i="8"/>
  <c r="BQ102" i="8"/>
  <c r="BQ26" i="8" s="1"/>
  <c r="BQ27" i="8" s="1"/>
  <c r="BQ110" i="8" l="1"/>
  <c r="BT119" i="8"/>
  <c r="BP99" i="8"/>
  <c r="BP23" i="8" s="1"/>
  <c r="BP24" i="8" s="1"/>
  <c r="BP17" i="8"/>
  <c r="BP18" i="8" s="1"/>
  <c r="BP111" i="8"/>
  <c r="BQ81" i="8"/>
  <c r="BQ98" i="8"/>
  <c r="BO120" i="8"/>
  <c r="BO32" i="8" s="1"/>
  <c r="BO33" i="8" s="1"/>
  <c r="BO29" i="8"/>
  <c r="BO30" i="8" s="1"/>
  <c r="BU89" i="8"/>
  <c r="BU90" i="8" s="1"/>
  <c r="BU20" i="8" s="1"/>
  <c r="BU21" i="8" s="1"/>
  <c r="BR102" i="8"/>
  <c r="BR26" i="8" s="1"/>
  <c r="BR27" i="8" s="1"/>
  <c r="BR80" i="8"/>
  <c r="BU119" i="8" l="1"/>
  <c r="BQ99" i="8"/>
  <c r="BQ23" i="8" s="1"/>
  <c r="BQ24" i="8" s="1"/>
  <c r="BQ17" i="8"/>
  <c r="BQ18" i="8" s="1"/>
  <c r="BQ111" i="8"/>
  <c r="BP120" i="8"/>
  <c r="BP32" i="8" s="1"/>
  <c r="BP33" i="8" s="1"/>
  <c r="BP29" i="8"/>
  <c r="BP30" i="8" s="1"/>
  <c r="BR81" i="8"/>
  <c r="BR98" i="8"/>
  <c r="BR110" i="8"/>
  <c r="BV89" i="8"/>
  <c r="BV90" i="8" s="1"/>
  <c r="BV20" i="8" s="1"/>
  <c r="BV21" i="8" s="1"/>
  <c r="BV119" i="8"/>
  <c r="BS80" i="8"/>
  <c r="BS102" i="8"/>
  <c r="BS26" i="8" s="1"/>
  <c r="BS27" i="8" s="1"/>
  <c r="BS81" i="8" l="1"/>
  <c r="BS98" i="8"/>
  <c r="BR17" i="8"/>
  <c r="BR18" i="8" s="1"/>
  <c r="BR99" i="8"/>
  <c r="BR23" i="8" s="1"/>
  <c r="BR24" i="8" s="1"/>
  <c r="BR111" i="8"/>
  <c r="BS110" i="8"/>
  <c r="BQ120" i="8"/>
  <c r="BQ32" i="8" s="1"/>
  <c r="BQ33" i="8" s="1"/>
  <c r="BQ29" i="8"/>
  <c r="BQ30" i="8" s="1"/>
  <c r="BT102" i="8"/>
  <c r="BT26" i="8" s="1"/>
  <c r="BT27" i="8" s="1"/>
  <c r="BT80" i="8"/>
  <c r="BT110" i="8" l="1"/>
  <c r="BR120" i="8"/>
  <c r="BR32" i="8" s="1"/>
  <c r="BR33" i="8" s="1"/>
  <c r="BR29" i="8"/>
  <c r="BR30" i="8" s="1"/>
  <c r="BT98" i="8"/>
  <c r="BT81" i="8"/>
  <c r="BS99" i="8"/>
  <c r="BS23" i="8" s="1"/>
  <c r="BS24" i="8" s="1"/>
  <c r="BS17" i="8"/>
  <c r="BS18" i="8" s="1"/>
  <c r="BS111" i="8"/>
  <c r="BU80" i="8"/>
  <c r="BU102" i="8"/>
  <c r="BU26" i="8" s="1"/>
  <c r="BU27" i="8" s="1"/>
  <c r="BS120" i="8" l="1"/>
  <c r="BS32" i="8" s="1"/>
  <c r="BS33" i="8" s="1"/>
  <c r="BS29" i="8"/>
  <c r="BS30" i="8" s="1"/>
  <c r="BT99" i="8"/>
  <c r="BT23" i="8" s="1"/>
  <c r="BT24" i="8" s="1"/>
  <c r="BT17" i="8"/>
  <c r="BT18" i="8" s="1"/>
  <c r="BT111" i="8"/>
  <c r="BU110" i="8"/>
  <c r="BU98" i="8"/>
  <c r="BU81" i="8"/>
  <c r="BV80" i="8"/>
  <c r="BV102" i="8"/>
  <c r="BV26" i="8" s="1"/>
  <c r="BV27" i="8" s="1"/>
  <c r="BU99" i="8" l="1"/>
  <c r="BU23" i="8" s="1"/>
  <c r="BU24" i="8" s="1"/>
  <c r="BU17" i="8"/>
  <c r="BU18" i="8" s="1"/>
  <c r="BU111" i="8"/>
  <c r="BV110" i="8"/>
  <c r="BT29" i="8"/>
  <c r="BT30" i="8" s="1"/>
  <c r="BT120" i="8"/>
  <c r="BT32" i="8" s="1"/>
  <c r="BT33" i="8" s="1"/>
  <c r="BV98" i="8"/>
  <c r="BV81" i="8"/>
  <c r="BV99" i="8" l="1"/>
  <c r="BV23" i="8" s="1"/>
  <c r="BV24" i="8" s="1"/>
  <c r="BV17" i="8"/>
  <c r="BV18" i="8" s="1"/>
  <c r="BV111" i="8"/>
  <c r="BU29" i="8"/>
  <c r="BU30" i="8" s="1"/>
  <c r="BU120" i="8"/>
  <c r="BU32" i="8" s="1"/>
  <c r="BU33" i="8" s="1"/>
  <c r="BV120" i="8" l="1"/>
  <c r="BV32" i="8" s="1"/>
  <c r="BV33" i="8" s="1"/>
  <c r="BV29" i="8"/>
  <c r="BV3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Neema Boke (PBO)</author>
  </authors>
  <commentList>
    <comment ref="D3" authorId="0" shapeId="0" xr:uid="{828EA758-38AB-457C-A881-3F808717D706}">
      <text>
        <r>
          <rPr>
            <sz val="9"/>
            <color indexed="81"/>
            <rFont val="Tahoma"/>
            <family val="2"/>
          </rPr>
          <t xml:space="preserve">Data sourced from the 1974-75 Budget. </t>
        </r>
      </text>
    </comment>
    <comment ref="E3" authorId="0" shapeId="0" xr:uid="{51CA728A-05AD-41C0-A3DE-8A6AFC976959}">
      <text>
        <r>
          <rPr>
            <sz val="9"/>
            <color indexed="81"/>
            <rFont val="Tahoma"/>
            <family val="2"/>
          </rPr>
          <t>Data sourced from the 1975-76 Budget.</t>
        </r>
      </text>
    </comment>
    <comment ref="F3" authorId="0" shapeId="0" xr:uid="{9D77203D-5236-4D49-9D14-48918B6D74E6}">
      <text>
        <r>
          <rPr>
            <sz val="9"/>
            <color indexed="81"/>
            <rFont val="Tahoma"/>
            <family val="2"/>
          </rPr>
          <t xml:space="preserve">Data sourced from the 1976-77 Budget. </t>
        </r>
      </text>
    </comment>
    <comment ref="G3" authorId="0" shapeId="0" xr:uid="{ED21FA06-4006-44A8-87B4-35D840595122}">
      <text>
        <r>
          <rPr>
            <sz val="9"/>
            <color indexed="81"/>
            <rFont val="Tahoma"/>
            <family val="2"/>
          </rPr>
          <t xml:space="preserve">Data sourced from the 1977-78 Budget. </t>
        </r>
      </text>
    </comment>
    <comment ref="H3" authorId="0" shapeId="0" xr:uid="{64F8C34F-14B9-4A57-BDF4-C6A612FC5183}">
      <text>
        <r>
          <rPr>
            <sz val="9"/>
            <color indexed="81"/>
            <rFont val="Tahoma"/>
            <family val="2"/>
          </rPr>
          <t>Data sourced from the 1978-79 Budget.</t>
        </r>
      </text>
    </comment>
    <comment ref="I3" authorId="0" shapeId="0" xr:uid="{E8100999-0983-4769-8258-F506C8CF40B9}">
      <text>
        <r>
          <rPr>
            <sz val="9"/>
            <color indexed="81"/>
            <rFont val="Tahoma"/>
            <family val="2"/>
          </rPr>
          <t xml:space="preserve">Data sourced from the 1979-80 Budget. 
</t>
        </r>
      </text>
    </comment>
    <comment ref="J3" authorId="0" shapeId="0" xr:uid="{26AB2D2C-56A1-4121-A997-0DAAF502F9B3}">
      <text>
        <r>
          <rPr>
            <sz val="9"/>
            <color indexed="81"/>
            <rFont val="Tahoma"/>
            <family val="2"/>
          </rPr>
          <t xml:space="preserve">Data sourced from the 1980-81 Budget. </t>
        </r>
      </text>
    </comment>
    <comment ref="K3" authorId="0" shapeId="0" xr:uid="{9CA81581-8648-4E1C-BD53-56B81621A357}">
      <text>
        <r>
          <rPr>
            <sz val="9"/>
            <color indexed="81"/>
            <rFont val="Tahoma"/>
            <family val="2"/>
          </rPr>
          <t xml:space="preserve">Data sourced from the 1981-82 Budget. </t>
        </r>
      </text>
    </comment>
    <comment ref="L3" authorId="0" shapeId="0" xr:uid="{58F669EF-C6EC-47DD-8B0B-53260E0C98A1}">
      <text>
        <r>
          <rPr>
            <sz val="9"/>
            <color indexed="81"/>
            <rFont val="Tahoma"/>
            <family val="2"/>
          </rPr>
          <t xml:space="preserve">Data sourced from the 1987-88 Budget. </t>
        </r>
      </text>
    </comment>
    <comment ref="M3" authorId="0" shapeId="0" xr:uid="{F2C4AFB3-2F90-4860-9FD6-9DF2799412EB}">
      <text>
        <r>
          <rPr>
            <sz val="9"/>
            <color indexed="81"/>
            <rFont val="Tahoma"/>
            <family val="2"/>
          </rPr>
          <t xml:space="preserve">Data sourced from the 1987-88 Budget. </t>
        </r>
      </text>
    </comment>
    <comment ref="N3" authorId="0" shapeId="0" xr:uid="{EFC28609-9D86-4301-86C3-53D02C535A2F}">
      <text>
        <r>
          <rPr>
            <sz val="9"/>
            <color indexed="81"/>
            <rFont val="Tahoma"/>
            <family val="2"/>
          </rPr>
          <t xml:space="preserve">Data sourced from the 1987-88 Budget. </t>
        </r>
      </text>
    </comment>
    <comment ref="O3" authorId="0" shapeId="0" xr:uid="{387E742F-8B09-423F-A79B-086C8702C95E}">
      <text>
        <r>
          <rPr>
            <sz val="9"/>
            <color indexed="81"/>
            <rFont val="Tahoma"/>
            <family val="2"/>
          </rPr>
          <t xml:space="preserve">Data sourced from the 1987-88 Budget. </t>
        </r>
      </text>
    </comment>
    <comment ref="P3" authorId="0" shapeId="0" xr:uid="{FCB169C6-C550-4FCF-81ED-CB8FFB20FF4C}">
      <text>
        <r>
          <rPr>
            <sz val="9"/>
            <color indexed="81"/>
            <rFont val="Tahoma"/>
            <family val="2"/>
          </rPr>
          <t xml:space="preserve">Data sourced from the 1987-88 Budget.
</t>
        </r>
      </text>
    </comment>
    <comment ref="Q3" authorId="0" shapeId="0" xr:uid="{8262A519-D946-47FA-872A-361B560A552B}">
      <text>
        <r>
          <rPr>
            <sz val="9"/>
            <color indexed="81"/>
            <rFont val="Tahoma"/>
            <family val="2"/>
          </rPr>
          <t xml:space="preserve">Data sourced from the  1987-88 Budget. </t>
        </r>
      </text>
    </comment>
    <comment ref="R3" authorId="0" shapeId="0" xr:uid="{F94BCC9E-3C2C-4A3D-9A24-684155002A05}">
      <text>
        <r>
          <rPr>
            <sz val="9"/>
            <color indexed="81"/>
            <rFont val="Tahoma"/>
            <family val="2"/>
          </rPr>
          <t xml:space="preserve">Data sourced from the 1987-88 Budget. </t>
        </r>
      </text>
    </comment>
    <comment ref="S3" authorId="0" shapeId="0" xr:uid="{B6C67A49-FAD0-4D1D-A454-9F271184DD18}">
      <text>
        <r>
          <rPr>
            <sz val="9"/>
            <color indexed="81"/>
            <rFont val="Tahoma"/>
            <family val="2"/>
          </rPr>
          <t xml:space="preserve">Data sourced from the 1989-90 Budget. </t>
        </r>
      </text>
    </comment>
    <comment ref="T3" authorId="0" shapeId="0" xr:uid="{1E2486E1-0D83-4623-A9B7-3208EAB91F9E}">
      <text>
        <r>
          <rPr>
            <sz val="9"/>
            <color indexed="81"/>
            <rFont val="Tahoma"/>
            <family val="2"/>
          </rPr>
          <t xml:space="preserve">Data sourced from the 1989-90 Budget. </t>
        </r>
      </text>
    </comment>
    <comment ref="U3" authorId="0" shapeId="0" xr:uid="{CE4B1083-7880-400D-B13B-8385B36E086A}">
      <text>
        <r>
          <rPr>
            <sz val="9"/>
            <color indexed="81"/>
            <rFont val="Tahoma"/>
            <family val="2"/>
          </rPr>
          <t xml:space="preserve">Data sourced from the 1991-92 Budget. </t>
        </r>
      </text>
    </comment>
    <comment ref="V3" authorId="0" shapeId="0" xr:uid="{C5084FA3-2361-49D4-8BFD-032486B5614A}">
      <text>
        <r>
          <rPr>
            <sz val="9"/>
            <color indexed="81"/>
            <rFont val="Tahoma"/>
            <family val="2"/>
          </rPr>
          <t xml:space="preserve">Data sourced from the 1992-93 Budget. </t>
        </r>
      </text>
    </comment>
    <comment ref="W3" authorId="0" shapeId="0" xr:uid="{335AC5EF-705A-47A9-8D28-434D65EAB07B}">
      <text>
        <r>
          <rPr>
            <sz val="9"/>
            <color indexed="81"/>
            <rFont val="Tahoma"/>
            <family val="2"/>
          </rPr>
          <t xml:space="preserve">Data sourced from the 1992-93 Budget. </t>
        </r>
      </text>
    </comment>
    <comment ref="X3" authorId="0" shapeId="0" xr:uid="{A7852B4E-7F97-477C-A213-C164DF3C35AA}">
      <text>
        <r>
          <rPr>
            <sz val="9"/>
            <color indexed="81"/>
            <rFont val="Tahoma"/>
            <family val="2"/>
          </rPr>
          <t xml:space="preserve">Data sourced from the 1994-95 Budget. </t>
        </r>
      </text>
    </comment>
    <comment ref="Y3" authorId="0" shapeId="0" xr:uid="{1CF8EE4F-86B1-4D87-A1A6-43EC421B255A}">
      <text>
        <r>
          <rPr>
            <sz val="9"/>
            <color indexed="81"/>
            <rFont val="Tahoma"/>
            <family val="2"/>
          </rPr>
          <t xml:space="preserve">Data sourced from the 1995-96 Budget. </t>
        </r>
      </text>
    </comment>
    <comment ref="Z3" authorId="0" shapeId="0" xr:uid="{BDDF1D17-DE9B-416A-9781-D678B1011ED4}">
      <text>
        <r>
          <rPr>
            <sz val="9"/>
            <color indexed="81"/>
            <rFont val="Tahoma"/>
            <family val="2"/>
          </rPr>
          <t>Data sourced from the 1995-96 Budget.</t>
        </r>
      </text>
    </comment>
    <comment ref="AA3" authorId="0" shapeId="0" xr:uid="{BCE1D568-A6D0-4BE0-8A50-47FAD79B20F1}">
      <text>
        <r>
          <rPr>
            <sz val="9"/>
            <color indexed="81"/>
            <rFont val="Tahoma"/>
            <family val="2"/>
          </rPr>
          <t xml:space="preserve">Data sourced from the 1997-98 Budget. </t>
        </r>
      </text>
    </comment>
    <comment ref="AB3" authorId="0" shapeId="0" xr:uid="{6579EB22-451C-4931-83AF-43CA92B624E4}">
      <text>
        <r>
          <rPr>
            <sz val="9"/>
            <color indexed="81"/>
            <rFont val="Tahoma"/>
            <family val="2"/>
          </rPr>
          <t xml:space="preserve">Data sourced from the 1998-99 Budget. </t>
        </r>
      </text>
    </comment>
    <comment ref="AC3" authorId="0" shapeId="0" xr:uid="{7C1FCA71-A067-46CB-A84F-879F2FD14318}">
      <text>
        <r>
          <rPr>
            <sz val="9"/>
            <color indexed="81"/>
            <rFont val="Tahoma"/>
            <family val="2"/>
          </rPr>
          <t xml:space="preserve">Data sourced from the 1998-99 Budget. </t>
        </r>
      </text>
    </comment>
    <comment ref="AD3" authorId="0" shapeId="0" xr:uid="{3495D6A3-9090-4C59-96DE-4BAF96535041}">
      <text>
        <r>
          <rPr>
            <sz val="9"/>
            <color indexed="81"/>
            <rFont val="Tahoma"/>
            <family val="2"/>
          </rPr>
          <t xml:space="preserve">Data sourced from the 1998-99 Budget. </t>
        </r>
      </text>
    </comment>
    <comment ref="AE3" authorId="0" shapeId="0" xr:uid="{8F107BD0-23AA-4417-849E-B459D0E21C63}">
      <text>
        <r>
          <rPr>
            <sz val="9"/>
            <color indexed="81"/>
            <rFont val="Tahoma"/>
            <family val="2"/>
          </rPr>
          <t xml:space="preserve">Data sourced from the 1998-99 Budget. </t>
        </r>
      </text>
    </comment>
    <comment ref="AF3" authorId="0" shapeId="0" xr:uid="{CDBB4C9C-73C0-49CB-9798-9E3008CEE670}">
      <text>
        <r>
          <rPr>
            <sz val="9"/>
            <color indexed="81"/>
            <rFont val="Tahoma"/>
            <family val="2"/>
          </rPr>
          <t xml:space="preserve">Data sourced from the 1998-99 Budget. </t>
        </r>
      </text>
    </comment>
    <comment ref="AG3" authorId="0" shapeId="0" xr:uid="{FF46CAC4-3E12-4EBE-84A5-312425BF6B77}">
      <text>
        <r>
          <rPr>
            <sz val="9"/>
            <color indexed="81"/>
            <rFont val="Tahoma"/>
            <family val="2"/>
          </rPr>
          <t xml:space="preserve">Data sourced from the 1998-99 Budget. </t>
        </r>
      </text>
    </comment>
    <comment ref="AH3" authorId="0" shapeId="0" xr:uid="{18CFA174-489D-4686-8839-2FEBBCF7E676}">
      <text>
        <r>
          <rPr>
            <sz val="9"/>
            <color indexed="81"/>
            <rFont val="Tahoma"/>
            <family val="2"/>
          </rPr>
          <t xml:space="preserve">Data sourced from the 1998-99 Budget. </t>
        </r>
      </text>
    </comment>
    <comment ref="AI3" authorId="0" shapeId="0" xr:uid="{9ECCA0EC-C718-4D0A-BB5D-167AC9C63C8A}">
      <text>
        <r>
          <rPr>
            <sz val="9"/>
            <color indexed="81"/>
            <rFont val="Tahoma"/>
            <family val="2"/>
          </rPr>
          <t xml:space="preserve">Data sourced from the 1998-99 Budget. </t>
        </r>
      </text>
    </comment>
    <comment ref="AJ3" authorId="0" shapeId="0" xr:uid="{C95B1E64-D664-4B75-99A3-4F6EDA44EE71}">
      <text>
        <r>
          <rPr>
            <sz val="9"/>
            <color indexed="81"/>
            <rFont val="Tahoma"/>
            <family val="2"/>
          </rPr>
          <t>Data sourced from the 1998-99 Budget.</t>
        </r>
      </text>
    </comment>
    <comment ref="AK3" authorId="0" shapeId="0" xr:uid="{FDACE543-F2E0-4735-AD12-A2AE1F8AB332}">
      <text>
        <r>
          <rPr>
            <sz val="9"/>
            <color indexed="81"/>
            <rFont val="Tahoma"/>
            <family val="2"/>
          </rPr>
          <t>Data sourced from the 1998-99 Budget.</t>
        </r>
      </text>
    </comment>
    <comment ref="AL3" authorId="0" shapeId="0" xr:uid="{BC218C3B-4EED-40C3-8D80-BF475057A3E2}">
      <text>
        <r>
          <rPr>
            <sz val="9"/>
            <color indexed="81"/>
            <rFont val="Tahoma"/>
            <family val="2"/>
          </rPr>
          <t xml:space="preserve">Data sourced from the 1998-99 Budget. Estimates were used in 1998-99 Budget year as 'actuals' were not available. </t>
        </r>
      </text>
    </comment>
    <comment ref="AT3" authorId="0" shapeId="0" xr:uid="{98436E28-24CE-49FA-8EB6-D3593086E3B2}">
      <text>
        <r>
          <rPr>
            <sz val="9"/>
            <color indexed="81"/>
            <rFont val="Tahoma"/>
            <family val="2"/>
          </rPr>
          <t>For the outcomes between 2000-01 and 2005-06, the Goods and Services Tax (GST) amounts provisioned for the States were not included in these tables, being considered at the time to be a State tax.  The current revised historical data considers the GST as a Commonwealth tax.</t>
        </r>
      </text>
    </comment>
    <comment ref="U7" authorId="0" shapeId="0" xr:uid="{5C903C46-51AD-4E1E-8D85-429C6133A5D6}">
      <text>
        <r>
          <rPr>
            <sz val="9"/>
            <color indexed="81"/>
            <rFont val="Tahoma"/>
            <family val="2"/>
          </rPr>
          <t>In the 1991-92 budget 'New Parliament House construction' and 'Parliamentary outlays' are two separate categories while in the 1992-93 budget they have been summed into one single category 'Parliamentary outlays'.</t>
        </r>
      </text>
    </comment>
    <comment ref="K8" authorId="0" shapeId="0" xr:uid="{1AA1170C-E200-425D-A332-7C7BF32DA872}">
      <text>
        <r>
          <rPr>
            <sz val="9"/>
            <color indexed="81"/>
            <rFont val="Tahoma"/>
            <family val="2"/>
          </rPr>
          <t>In the 1987-88 budget this category is made up as the sum of ‘Australian Bureau of Statistics’, ‘Financial affairs and fiscal administration’, ‘ACT and Island Territories’ and ‘Other’. 
In the 1974-75 budget this category is made up as the sum of ‘Statistical services’, ‘Financial affairs and fiscal administration’, General administration of the territories’ and ‘Other administrative services nec’ and ‘Other’.</t>
        </r>
      </text>
    </comment>
    <comment ref="R8" authorId="0" shapeId="0" xr:uid="{A852730A-D533-47A2-BF7F-F499928CD5B9}">
      <text>
        <r>
          <rPr>
            <sz val="9"/>
            <color indexed="81"/>
            <rFont val="Tahoma"/>
            <family val="2"/>
          </rPr>
          <t>In the 1989-90 budget this category is made up as the sum of ‘Financial affairs and fiscal administration’, ‘Statistical services’, ‘Administration of the Act’ and ‘Other administrative services’. 
In the 1987-88 budget this category is made up as the sum of ‘Australian Bureau of Statistics’, ‘Financial affairs and fiscal administration’, ‘ACT and Island Territories’ and ‘Other’.</t>
        </r>
      </text>
    </comment>
    <comment ref="T8" authorId="0" shapeId="0" xr:uid="{A0C0CE26-3158-4B62-BC6F-1EC6B8A7A25F}">
      <text>
        <r>
          <rPr>
            <sz val="9"/>
            <color indexed="81"/>
            <rFont val="Tahoma"/>
            <family val="2"/>
          </rPr>
          <t xml:space="preserve">In the 1991-92 budget this category is made up as the sum of 'Financial, budgetary, statistical and administrative' and 'Taxes paid by budget agencies' but in the 1989-90 budget this category is made up as the sum of 'Financial affairs and fiscal administration', 'Statistical services', 'Administration of the ACT' and 'Other administrative services'. </t>
        </r>
      </text>
    </comment>
    <comment ref="K11" authorId="0" shapeId="0" xr:uid="{5683CBA9-46D2-450E-A09D-09F5DD61EFE5}">
      <text>
        <r>
          <rPr>
            <sz val="9"/>
            <color indexed="81"/>
            <rFont val="Tahoma"/>
            <family val="2"/>
          </rPr>
          <t xml:space="preserve">In the 1987-88 budget this category is made up as the sum of ‘Construction services’, ‘Commonwealth offices’, ‘Property management and services’, ‘Rent’, ‘Proceeds of ongoing sales of assets’ and ‘Recoveries nec’. 
In the 1974-75 budget this category is made up as the sum of ‘Construction services’, ‘Australian Government offices’, ‘Property management and services’ less ‘Recoveries’. </t>
        </r>
      </text>
    </comment>
    <comment ref="R11" authorId="0" shapeId="0" xr:uid="{6A5A0C01-5DFF-48E3-88E4-6A54C69B8375}">
      <text>
        <r>
          <rPr>
            <sz val="9"/>
            <color indexed="81"/>
            <rFont val="Tahoma"/>
            <family val="2"/>
          </rPr>
          <t>In the 1987-88 budget this category is made up as the sum of ‘Construction services’, ‘Commonwealth offices’, ‘Property management and services’, ‘Rent’, ‘Proceeds of ongoing sales of assets’ and ‘Recoveries nec’.
In the 1974-75 budget this category is made up as the sum of ‘Construction services’, ‘Australian Government offices’, ‘Property management and services’ less ‘Recoveries’.</t>
        </r>
      </text>
    </comment>
    <comment ref="R12" authorId="0" shapeId="0" xr:uid="{7F874149-FA44-4E87-9197-778C7EF32A4B}">
      <text>
        <r>
          <rPr>
            <sz val="9"/>
            <color indexed="81"/>
            <rFont val="Tahoma"/>
            <family val="2"/>
          </rPr>
          <t>In the 1987-88 budget this subcategory is separately identified and provides data up until 1986-87, we can add this subcategory back to ‘General public services - Government superannuation benefits’ and get a consistent series for the latter since the 1997-98 budget (which provides data starting from 1987-88) includes defence force retirement benefits in the ‘General public services – Government superannuation benefits’.</t>
        </r>
      </text>
    </comment>
    <comment ref="W12" authorId="0" shapeId="0" xr:uid="{C045D081-F749-4F8D-95DE-65795655F85F}">
      <text>
        <r>
          <rPr>
            <sz val="9"/>
            <color indexed="81"/>
            <rFont val="Tahoma"/>
            <family val="2"/>
          </rPr>
          <t>In the 1992-93 budget retirement benefits for defence personnel's is grouped under 'Defence - personnel costs and retirement benefits' but in the 1994-95 budget it has been separated from the defence category and moved under this category 'General public services - net superannuation payments'.</t>
        </r>
      </text>
    </comment>
    <comment ref="R15" authorId="0" shapeId="0" xr:uid="{5BB73E36-34CF-469E-8052-B0B28E67C437}">
      <text>
        <r>
          <rPr>
            <sz val="9"/>
            <color indexed="81"/>
            <rFont val="Tahoma"/>
            <family val="2"/>
          </rPr>
          <t xml:space="preserve">For data for years 1986-87 and prior, we can use the 1987-88 budget to identify how much defence force retirement benefits has been paid out and add the amount back to 'General public services - Government superannuation benefits' to get consistency in both series across the years. </t>
        </r>
      </text>
    </comment>
    <comment ref="W15" authorId="0" shapeId="0" xr:uid="{E7AA4F5A-BAE3-433B-A6F7-5EC3E07F65A5}">
      <text>
        <r>
          <rPr>
            <sz val="9"/>
            <color indexed="81"/>
            <rFont val="Tahoma"/>
            <family val="2"/>
          </rPr>
          <t xml:space="preserve">In the 1992-93 budget retirement benefit for defence personnel's is grouped under 'Personnel costs and retirement benefits' while in the 1994-95 budget it has been separated from the defence category and moved into 'General public services - net superannuation benefits'. </t>
        </r>
      </text>
    </comment>
    <comment ref="K23" authorId="0" shapeId="0" xr:uid="{0F785EBC-0844-4D51-A196-D8AFF32842C3}">
      <text>
        <r>
          <rPr>
            <sz val="9"/>
            <color indexed="81"/>
            <rFont val="Tahoma"/>
            <family val="2"/>
          </rPr>
          <t xml:space="preserve">In the 1987-88 budget this category is made up as the sum of ‘Universities’, ‘Advanced education’ and ‘Other tertiary education’. 
In the 1974-75 budget this category is made up as the sum of ‘Universities’ and ‘Colleges of advanced education and teachers colleges’. </t>
        </r>
      </text>
    </comment>
    <comment ref="U23" authorId="0" shapeId="0" xr:uid="{34CD8BE9-57DC-4819-98B7-0F48FE06DE64}">
      <text>
        <r>
          <rPr>
            <sz val="9"/>
            <color indexed="81"/>
            <rFont val="Tahoma"/>
            <family val="2"/>
          </rPr>
          <t xml:space="preserve">In the 1992-93 budget 'Tertiary education' and 'Vocational education' are two separate categories while in the 1991-92 budget, they have summed into one single category 'Tertiary education'. </t>
        </r>
      </text>
    </comment>
    <comment ref="U24" authorId="0" shapeId="0" xr:uid="{52744A2C-405A-4765-9A54-CA561C122AE6}">
      <text>
        <r>
          <rPr>
            <sz val="9"/>
            <color indexed="81"/>
            <rFont val="Tahoma"/>
            <family val="2"/>
          </rPr>
          <t>In the 1992-93 budget 'Tertiary education' and 'Vocational education' are two separate categories while in the 1991-92 budget, they have summed into one single category 'Tertiary education'---but we can use data from 1987-88 budget to fill in this data gap.</t>
        </r>
      </text>
    </comment>
    <comment ref="G25" authorId="0" shapeId="0" xr:uid="{3A26CC51-919F-44F7-85A6-D16444F78229}">
      <text>
        <r>
          <rPr>
            <sz val="9"/>
            <color indexed="81"/>
            <rFont val="Tahoma"/>
            <family val="2"/>
          </rPr>
          <t xml:space="preserve">The breakdown of ‘Schools’ into ‘Non-government schools’ and ‘Government schools’ is available in years from 1964-65 to 1967-68. </t>
        </r>
      </text>
    </comment>
    <comment ref="R31" authorId="0" shapeId="0" xr:uid="{4B588571-2FCA-4710-978D-7AA46E49BDF2}">
      <text>
        <r>
          <rPr>
            <sz val="9"/>
            <color indexed="81"/>
            <rFont val="Tahoma"/>
            <family val="2"/>
          </rPr>
          <t xml:space="preserve">Data not available in the 1987-88 Budget. 
</t>
        </r>
      </text>
    </comment>
    <comment ref="R32" authorId="0" shapeId="0" xr:uid="{B14BF12E-76A7-4941-A479-F4DE5E209A18}">
      <text>
        <r>
          <rPr>
            <sz val="9"/>
            <color indexed="81"/>
            <rFont val="Tahoma"/>
            <family val="2"/>
          </rPr>
          <t xml:space="preserve">Data not available in the 1987-88 Budget. 
</t>
        </r>
      </text>
    </comment>
    <comment ref="T32" authorId="0" shapeId="0" xr:uid="{7D6C30C2-832A-45BB-8F9C-8DDD9C020BE3}">
      <text>
        <r>
          <rPr>
            <sz val="9"/>
            <color indexed="81"/>
            <rFont val="Tahoma"/>
            <family val="2"/>
          </rPr>
          <t xml:space="preserve">'Recoveries' is available in the 1898-90 budget but not available in the 1991-92 Budget. 
</t>
        </r>
      </text>
    </comment>
    <comment ref="K41" authorId="0" shapeId="0" xr:uid="{5741CB73-9A7A-4DB4-A78C-DABDA0337DC9}">
      <text>
        <r>
          <rPr>
            <sz val="9"/>
            <color indexed="81"/>
            <rFont val="Tahoma"/>
            <family val="2"/>
          </rPr>
          <t>In the 1987-88 budget this is calculated as the sum of ‘Hospital services and benefits’ and ‘Health services in the ACT’.
In the 1974-75 budget this calculated solely from ‘Hospital services and benefits.</t>
        </r>
      </text>
    </comment>
    <comment ref="T41" authorId="0" shapeId="0" xr:uid="{6844B9E9-F962-4F6C-AC29-0A6322E680C0}">
      <text>
        <r>
          <rPr>
            <sz val="9"/>
            <color indexed="81"/>
            <rFont val="Tahoma"/>
            <family val="2"/>
          </rPr>
          <t>In 1989-90 budget 'Hospital services' and 'Health services in the ACT' are two separate categories while in the 1991-92 budget they are summed together into the single category 'Hospital services'.</t>
        </r>
      </text>
    </comment>
    <comment ref="K47" authorId="0" shapeId="0" xr:uid="{71D39F91-B007-474B-9B8B-A4CD5A73D172}">
      <text>
        <r>
          <rPr>
            <sz val="9"/>
            <color indexed="81"/>
            <rFont val="Tahoma"/>
            <family val="2"/>
          </rPr>
          <t xml:space="preserve">‘General administration’ available in the 1987-88 Budget but not available in the 1974-75 Budget. 
</t>
        </r>
      </text>
    </comment>
    <comment ref="K51" authorId="0" shapeId="0" xr:uid="{6B55B779-E889-4EEC-B447-21D0C77A4011}">
      <text>
        <r>
          <rPr>
            <sz val="9"/>
            <color indexed="81"/>
            <rFont val="Tahoma"/>
            <family val="2"/>
          </rPr>
          <t>‘Treatment and prevention of tuberculosis’ is available in the 1974-75 Budget but not available in the 1987-88 Budget.</t>
        </r>
      </text>
    </comment>
    <comment ref="K52" authorId="0" shapeId="0" xr:uid="{9BB45CA9-8DC0-4C6F-B834-5D70B46E5CE6}">
      <text>
        <r>
          <rPr>
            <sz val="9"/>
            <color indexed="81"/>
            <rFont val="Tahoma"/>
            <family val="2"/>
          </rPr>
          <t xml:space="preserve">‘Health schemes for school children’ is available in the 1974-75 Budget but not available in the 1987-88 Budget.
</t>
        </r>
      </text>
    </comment>
    <comment ref="K64" authorId="0" shapeId="0" xr:uid="{6AE326E2-ACAB-4FC5-97D5-77A9D24DBFEC}">
      <text>
        <r>
          <rPr>
            <sz val="9"/>
            <color indexed="81"/>
            <rFont val="Tahoma"/>
            <family val="2"/>
          </rPr>
          <t xml:space="preserve">‘Aboriginal advancement nec’ and ‘Administration’ are separately identified in the 1987-88 Budget but in the 1974-75 Budget they have been grouped into ‘Other outlays (net)’. 
</t>
        </r>
      </text>
    </comment>
    <comment ref="K65" authorId="0" shapeId="0" xr:uid="{CF564F6D-7492-40A4-8E8D-1DFC41377688}">
      <text>
        <r>
          <rPr>
            <sz val="9"/>
            <color indexed="81"/>
            <rFont val="Tahoma"/>
            <family val="2"/>
          </rPr>
          <t xml:space="preserve">‘Aboriginal advancement nec’ and ‘Administration’ are separately identified in the 1987-88 Budget but in the 1974-75 Budget they have been grouped into ‘Other outlays (net)’. 
</t>
        </r>
      </text>
    </comment>
    <comment ref="K66" authorId="0" shapeId="0" xr:uid="{DDD8BB1C-01D0-4392-8902-6633403CDE3B}">
      <text>
        <r>
          <rPr>
            <sz val="9"/>
            <color indexed="81"/>
            <rFont val="Tahoma"/>
            <family val="2"/>
          </rPr>
          <t xml:space="preserve">‘Aboriginal advancement nec’ and ‘Administration’ are separately identified in the 1987-88 Budget but in the 1974-75 Budget they have been grouped into ‘Other outlays (net)’.
</t>
        </r>
      </text>
    </comment>
    <comment ref="R67" authorId="0" shapeId="0" xr:uid="{D4CED354-20D3-4F46-A68D-194F3E6A0A6C}">
      <text>
        <r>
          <rPr>
            <sz val="9"/>
            <color indexed="81"/>
            <rFont val="Tahoma"/>
            <family val="2"/>
          </rPr>
          <t xml:space="preserve">Data not available in the 1987-88 Budget.
</t>
        </r>
      </text>
    </comment>
    <comment ref="T73" authorId="0" shapeId="0" xr:uid="{FDF50BEE-4952-4948-A39E-E4FDA914E944}">
      <text>
        <r>
          <rPr>
            <sz val="9"/>
            <color indexed="81"/>
            <rFont val="Tahoma"/>
            <family val="2"/>
          </rPr>
          <t>‘Urban and regional development’ and ‘Pollution abatement and control’ are two separate categories in the 1989-90 Budget while in the 1991-92 Budget they are grouped into one single category ‘Regional development and pollution control’.</t>
        </r>
      </text>
    </comment>
    <comment ref="T74" authorId="0" shapeId="0" xr:uid="{E6B19F74-116B-4F9F-B279-BD5BD4B8A2B3}">
      <text>
        <r>
          <rPr>
            <sz val="9"/>
            <color indexed="81"/>
            <rFont val="Tahoma"/>
            <family val="2"/>
          </rPr>
          <t xml:space="preserve">‘Urban and regional development’ and ‘Pollution abatement and control’ are two separate categories in the 1989-90 Budget while in the 1991-92 Budget they are grouped into one single category ‘Regional development and pollution control’.
</t>
        </r>
      </text>
    </comment>
    <comment ref="T80" authorId="0" shapeId="0" xr:uid="{A472F313-54A9-49BE-9A8B-B189E405748C}">
      <text>
        <r>
          <rPr>
            <sz val="9"/>
            <color indexed="81"/>
            <rFont val="Tahoma"/>
            <family val="2"/>
          </rPr>
          <t xml:space="preserve">In the 1991-92 Budget this category is calculated as the sum of 'Arts and culture' and 'National collections'. 
</t>
        </r>
      </text>
    </comment>
    <comment ref="K83" authorId="0" shapeId="0" xr:uid="{74DBFE0C-7991-4065-9ADC-031DA1A3D14E}">
      <text>
        <r>
          <rPr>
            <sz val="9"/>
            <color indexed="81"/>
            <rFont val="Tahoma"/>
            <family val="2"/>
          </rPr>
          <t xml:space="preserve">‘National Collections’, ‘Arts and culture’, ‘Youth sport and recreation’ and ‘National estates and parks’ are available as separate subcategories in the 1987-88 Budget in the 1974-75 Budget they are grouped into one single category ‘Other outlays (net)’. 
</t>
        </r>
      </text>
    </comment>
    <comment ref="X86" authorId="0" shapeId="0" xr:uid="{0814A43A-072F-4A51-8C47-113A0D4FCA4E}">
      <text>
        <r>
          <rPr>
            <sz val="9"/>
            <color indexed="81"/>
            <rFont val="Tahoma"/>
            <family val="2"/>
          </rPr>
          <t xml:space="preserve">In 1994-95 and later budgets 'Fuel and energy' is its own separate category, while in the earlier budgets this categories is grouped under 'Mining, manufacturing and construction' together with 'Mining and mineral resources' and is called 'Mining and energy'. 
</t>
        </r>
      </text>
    </comment>
    <comment ref="M89" authorId="0" shapeId="0" xr:uid="{9A85097D-BC41-4855-B9CC-3B1F3981F3A5}">
      <text>
        <r>
          <rPr>
            <sz val="9"/>
            <color indexed="81"/>
            <rFont val="Tahoma"/>
            <family val="2"/>
          </rPr>
          <t xml:space="preserve">Detailed breakdown based on the 1982-83 Budget (i.e. the 1987-88 total is split pro-rata).
</t>
        </r>
      </text>
    </comment>
    <comment ref="R89" authorId="0" shapeId="0" xr:uid="{BC7BFC2D-9491-4633-9C6A-0B8922D106BD}">
      <text>
        <r>
          <rPr>
            <sz val="9"/>
            <color indexed="81"/>
            <rFont val="Tahoma"/>
            <family val="2"/>
          </rPr>
          <t xml:space="preserve">Detailed breakdown based on the 1984-85 Budget (i.e. the 1987-88 total is split pro-rata). 
</t>
        </r>
      </text>
    </comment>
    <comment ref="X89" authorId="0" shapeId="0" xr:uid="{3DCB2FB1-DAE8-401C-B025-E8B2D71C4C90}">
      <text>
        <r>
          <rPr>
            <sz val="9"/>
            <color indexed="81"/>
            <rFont val="Tahoma"/>
            <family val="2"/>
          </rPr>
          <t xml:space="preserve">Detailed breakdown based on the 1989-90 Budget (i.e. the  later totals are split pro-rata).
</t>
        </r>
      </text>
    </comment>
    <comment ref="T94" authorId="0" shapeId="0" xr:uid="{DF90A259-324D-4848-83B0-AE1299CCA947}">
      <text>
        <r>
          <rPr>
            <sz val="9"/>
            <color indexed="81"/>
            <rFont val="Tahoma"/>
            <family val="2"/>
          </rPr>
          <t xml:space="preserve">'Fishing industry', 'Horticultural industry' and 'Other agricultural and pastoral' are three separate categories in the 1989-90 Budget. 
</t>
        </r>
      </text>
    </comment>
    <comment ref="T96" authorId="0" shapeId="0" xr:uid="{C69330E4-B8E5-4DC4-B3F5-85EBB1E0843E}">
      <text>
        <r>
          <rPr>
            <sz val="9"/>
            <color indexed="81"/>
            <rFont val="Tahoma"/>
            <family val="2"/>
          </rPr>
          <t xml:space="preserve">Breakdown into 'Rural assistance' industry not available in the 1989-90 Budget.
</t>
        </r>
      </text>
    </comment>
    <comment ref="T106" authorId="0" shapeId="0" xr:uid="{5ED2DBB2-7B7E-44C5-8B15-AAB9D78C9316}">
      <text>
        <r>
          <rPr>
            <sz val="9"/>
            <color indexed="81"/>
            <rFont val="Tahoma"/>
            <family val="2"/>
          </rPr>
          <t xml:space="preserve">In the 1989-90 Budget ‘Road transport’ and ‘Rail transport’ are identified as two separate categories while in the 1991-92 Budget they have grouped into a single category named ‘Land transport’. </t>
        </r>
      </text>
    </comment>
    <comment ref="AA107" authorId="0" shapeId="0" xr:uid="{9916F085-5A03-47E2-AA0C-31BBC82BC192}">
      <text>
        <r>
          <rPr>
            <sz val="9"/>
            <color indexed="81"/>
            <rFont val="Tahoma"/>
            <family val="2"/>
          </rPr>
          <t xml:space="preserve">Instead of taking the value in the 1987-88 Budget, this value is taken from the 1995-96 Budget. 
</t>
        </r>
      </text>
    </comment>
    <comment ref="T109" authorId="0" shapeId="0" xr:uid="{316C69C0-52E4-4D95-8FB2-BB2EFD869F4E}">
      <text>
        <r>
          <rPr>
            <sz val="9"/>
            <color indexed="81"/>
            <rFont val="Tahoma"/>
            <family val="2"/>
          </rPr>
          <t xml:space="preserve">In the 1989-90 Budget ‘Road transport’ and ‘Rail transport’ are identified as two separate categories while in the 1991-92 Budget they have grouped into a single category named ‘Land transport’. 
</t>
        </r>
      </text>
    </comment>
    <comment ref="AA110" authorId="0" shapeId="0" xr:uid="{1845172F-67F9-48BD-A36D-C7987ABCDC98}">
      <text>
        <r>
          <rPr>
            <sz val="9"/>
            <color indexed="81"/>
            <rFont val="Tahoma"/>
            <family val="2"/>
          </rPr>
          <t xml:space="preserve">Instead of taking the value in the 1987-88 Budget, this value is taken from the 1995-96 Budget. 
</t>
        </r>
      </text>
    </comment>
    <comment ref="AA111" authorId="0" shapeId="0" xr:uid="{A0B625AB-297E-492C-A7E5-11EB20C29A42}">
      <text>
        <r>
          <rPr>
            <sz val="9"/>
            <color indexed="81"/>
            <rFont val="Tahoma"/>
            <family val="2"/>
          </rPr>
          <t xml:space="preserve">Instead of taking the value in the 1987-88 Budget, this value is taken from the 1995-96 Budget. 
</t>
        </r>
      </text>
    </comment>
    <comment ref="K113" authorId="0" shapeId="0" xr:uid="{85C830E5-C81D-4FD3-9447-77B851A0AE7B}">
      <text>
        <r>
          <rPr>
            <sz val="9"/>
            <color indexed="81"/>
            <rFont val="Tahoma"/>
            <family val="2"/>
          </rPr>
          <t xml:space="preserve">‘Other recoveries’ is available in the 1974-75 Budget but not available in the 1987-88 Budget. 
</t>
        </r>
      </text>
    </comment>
    <comment ref="K120" authorId="0" shapeId="0" xr:uid="{D2ABD000-282A-4A7D-856D-1C74DDF6A495}">
      <text>
        <r>
          <rPr>
            <sz val="9"/>
            <color indexed="81"/>
            <rFont val="Tahoma"/>
            <family val="2"/>
          </rPr>
          <t>Vocational and industry training in the 1987-88 Budget is made up as the sum of ‘Training programs’ and ‘Community based and Aborigines’ but in the 1974-75 Budget it is made up solely of ‘Training schemes’.</t>
        </r>
        <r>
          <rPr>
            <b/>
            <sz val="9"/>
            <color indexed="81"/>
            <rFont val="Tahoma"/>
            <family val="2"/>
          </rPr>
          <t xml:space="preserve"> </t>
        </r>
        <r>
          <rPr>
            <sz val="9"/>
            <color indexed="81"/>
            <rFont val="Tahoma"/>
            <family val="2"/>
          </rPr>
          <t xml:space="preserve">
</t>
        </r>
      </text>
    </comment>
    <comment ref="R120" authorId="0" shapeId="0" xr:uid="{831982AE-D4BE-4E5E-BC5E-59CEDAEB0854}">
      <text>
        <r>
          <rPr>
            <sz val="9"/>
            <color indexed="81"/>
            <rFont val="Tahoma"/>
            <family val="2"/>
          </rPr>
          <t xml:space="preserve">In the 1987-88 Budget this is calculated as the sum of ‘Training programs’ and ‘Community based and Aborigines’. 
</t>
        </r>
      </text>
    </comment>
    <comment ref="T120" authorId="0" shapeId="0" xr:uid="{5925DB1E-5278-46E3-A478-5E26920DEC65}">
      <text>
        <r>
          <rPr>
            <sz val="9"/>
            <color indexed="81"/>
            <rFont val="Tahoma"/>
            <family val="2"/>
          </rPr>
          <t xml:space="preserve">‘Vocational and industry training’ is called ‘Training and skills formation’ in the 1989-90 Budget. 
</t>
        </r>
      </text>
    </comment>
    <comment ref="K121" authorId="0" shapeId="0" xr:uid="{5D05D9CC-ABC7-475E-96EE-E4312370739D}">
      <text>
        <r>
          <rPr>
            <sz val="9"/>
            <color indexed="81"/>
            <rFont val="Tahoma"/>
            <family val="2"/>
          </rPr>
          <t xml:space="preserve">‘Labour market assistance to jobs seekers and industry’ is available in the 1987-88 Budget but not available in the 1974-75 Budget. 
</t>
        </r>
      </text>
    </comment>
    <comment ref="R121" authorId="0" shapeId="0" xr:uid="{14AC8576-D368-4529-BF99-6987EDAAFE86}">
      <text>
        <r>
          <rPr>
            <sz val="9"/>
            <color indexed="81"/>
            <rFont val="Tahoma"/>
            <family val="2"/>
          </rPr>
          <t xml:space="preserve">In the 1987-88 Budget this is calculated as the sum of ‘Job creation and employment assistance’ and ‘Economic and labour market advising’. 
</t>
        </r>
      </text>
    </comment>
    <comment ref="T121" authorId="0" shapeId="0" xr:uid="{B8844B4E-F76B-4CC1-A577-FCB116E70DB0}">
      <text>
        <r>
          <rPr>
            <sz val="9"/>
            <color indexed="81"/>
            <rFont val="Tahoma"/>
            <family val="2"/>
          </rPr>
          <t xml:space="preserve">‘Labour market assistance to jobseekers’ is called ‘Job creation and employment assistance’ in the 1989-90 Budget.
</t>
        </r>
      </text>
    </comment>
    <comment ref="K122" authorId="0" shapeId="0" xr:uid="{B70EF3C3-0A67-447D-A81C-3B0531B9CEE2}">
      <text>
        <r>
          <rPr>
            <sz val="9"/>
            <color indexed="81"/>
            <rFont val="Tahoma"/>
            <family val="2"/>
          </rPr>
          <t xml:space="preserve">‘Industrial relations’ in the 1974-75 Budget is made up as the sum of ‘Conciliation and arbitration’ and ‘Payments to stevedoring industry authority’. 
</t>
        </r>
      </text>
    </comment>
    <comment ref="K123" authorId="0" shapeId="0" xr:uid="{202E6589-547C-4DA5-B16B-1972670C614B}">
      <text>
        <r>
          <rPr>
            <sz val="9"/>
            <color indexed="81"/>
            <rFont val="Tahoma"/>
            <family val="2"/>
          </rPr>
          <t xml:space="preserve">‘Immigration’ is called ‘Assisted migration’ in the 1974-75 Budget. 
</t>
        </r>
      </text>
    </comment>
    <comment ref="T123" authorId="0" shapeId="0" xr:uid="{76340954-4D55-4891-A0C8-AAE90A316773}">
      <text/>
    </comment>
    <comment ref="K124" authorId="0" shapeId="0" xr:uid="{2492AEA3-935E-4F81-B603-2C772C4D0B60}">
      <text>
        <r>
          <rPr>
            <sz val="9"/>
            <color indexed="81"/>
            <rFont val="Tahoma"/>
            <family val="2"/>
          </rPr>
          <t xml:space="preserve">‘General administration’ is available in the 1987-88 Budget but not available in the 1974-75 Budget. 
</t>
        </r>
      </text>
    </comment>
    <comment ref="T124" authorId="0" shapeId="0" xr:uid="{502779A6-CB40-406A-BCEA-55B8764D6692}">
      <text>
        <r>
          <rPr>
            <sz val="9"/>
            <color indexed="81"/>
            <rFont val="Tahoma"/>
            <family val="2"/>
          </rPr>
          <t>‘Administration costs’ is available in the 1989-90 Budget but not available in the 1991-92 Budget.</t>
        </r>
      </text>
    </comment>
    <comment ref="K125" authorId="0" shapeId="0" xr:uid="{830F44FD-95D2-47E8-B99E-1EC83A0B3C26}">
      <text>
        <r>
          <rPr>
            <sz val="9"/>
            <color indexed="81"/>
            <rFont val="Tahoma"/>
            <family val="2"/>
          </rPr>
          <t xml:space="preserve">‘Other outlays (net) is available in the 1974-75 Budget but not available in the 1987-88 Budget. 
</t>
        </r>
      </text>
    </comment>
    <comment ref="K126" authorId="0" shapeId="0" xr:uid="{882C77A0-AD92-4CAA-A0A9-614FBBE4C1EF}">
      <text>
        <r>
          <rPr>
            <sz val="9"/>
            <color indexed="81"/>
            <rFont val="Tahoma"/>
            <family val="2"/>
          </rPr>
          <t xml:space="preserve">In the 1987-88 budget this category is calculated as the sum of ‘Economic trade and regulation’, Meteorological services’, ‘Water supply’, ‘Electricity supply’, ‘National mapping,’ Gas supply’ and ‘Economic services nec’. 
In the 1974-75 budget this category is calculated as the sum of ‘Economic and trade regulation (net)’, ‘Other’, ‘Meteorological services’, ‘Other outlays’, ‘Urban water supply’, ‘Snowy mountain scheme’ and ‘Gladstone power station’ less ‘Recoveries’ and ‘Repayments’. </t>
        </r>
      </text>
    </comment>
    <comment ref="R126" authorId="0" shapeId="0" xr:uid="{814B3B6F-B6C7-4DE9-B5EF-CF11B574CBBF}">
      <text>
        <r>
          <rPr>
            <sz val="9"/>
            <color indexed="81"/>
            <rFont val="Tahoma"/>
            <family val="2"/>
          </rPr>
          <t xml:space="preserve">In the 1989-90 Budget this category is calculated as the sum of ‘Economic trade and regulation’, ‘Meteorological services’, ‘Water and electricity supply’ and economic services nec’.
In the 1987-88 Budget this category is calculated as the sum of ‘Economic trade and regulation’, Meteorological services’, ‘Water supply’, ‘Electricity supply’, ‘National mapping,’ Gas supply’ and ‘Economic services nec’. 
</t>
        </r>
      </text>
    </comment>
    <comment ref="T126" authorId="0" shapeId="0" xr:uid="{1A82AC6D-94A8-42E5-B39B-2FF1CD180CCD}">
      <text>
        <r>
          <rPr>
            <sz val="9"/>
            <color indexed="81"/>
            <rFont val="Tahoma"/>
            <family val="2"/>
          </rPr>
          <t xml:space="preserve">Categories ‘Water and electricity supply' and 'Economic services nec' are available in the 1989-90 Budget but not available in the 1991-92 Budget. 
</t>
        </r>
      </text>
    </comment>
    <comment ref="K135" authorId="0" shapeId="0" xr:uid="{2E5C10ED-6A8A-403D-BFFD-ECFB4F64EE4A}">
      <text>
        <r>
          <rPr>
            <sz val="9"/>
            <color indexed="81"/>
            <rFont val="Tahoma"/>
            <family val="2"/>
          </rPr>
          <t xml:space="preserve">The breakdown of ‘Public debt interest’ into ‘Interest on Commonwealth Government’s behalf’ and ‘Interest on behalf of states and territories’ is not available in the 1974-75 Budget. 
</t>
        </r>
      </text>
    </comment>
    <comment ref="K141" authorId="0" shapeId="0" xr:uid="{AD6F589F-E6B9-4C0D-A921-156DEC0CF5CA}">
      <text>
        <r>
          <rPr>
            <sz val="9"/>
            <color indexed="81"/>
            <rFont val="Tahoma"/>
            <family val="2"/>
          </rPr>
          <t>‘General revenue assistance – states and territories’ in the 1974-75 Budget is made up as the sum of ‘Financial assistance grants’ and ‘Other general revenue assistance (net)’.</t>
        </r>
      </text>
    </comment>
    <comment ref="K142" authorId="0" shapeId="0" xr:uid="{6FF3AA67-6661-4F07-8565-D3589A97F070}">
      <text>
        <r>
          <rPr>
            <sz val="9"/>
            <color indexed="81"/>
            <rFont val="Tahoma"/>
            <family val="2"/>
          </rPr>
          <t>‘General capital assistance – states and territories’ in the 1974-75 Budget is called ‘State government loan council programs (net)’.</t>
        </r>
      </text>
    </comment>
    <comment ref="K145" authorId="0" shapeId="0" xr:uid="{D1A33783-929A-41C9-B3B0-2D4A1CED139A}">
      <text>
        <r>
          <rPr>
            <sz val="9"/>
            <color indexed="81"/>
            <rFont val="Tahoma"/>
            <family val="2"/>
          </rPr>
          <t xml:space="preserve">'Local government assistance’ is available in the 1987-88 Budget but not available in the 1974-75 Budget. 
</t>
        </r>
      </text>
    </comment>
    <comment ref="K147" authorId="0" shapeId="0" xr:uid="{40A56C36-CD14-4C8E-A7D4-A0C85DD51ED7}">
      <text>
        <r>
          <rPr>
            <sz val="9"/>
            <color indexed="81"/>
            <rFont val="Tahoma"/>
            <family val="2"/>
          </rPr>
          <t>‘Assistance to other governments’ is available in the 1987-88 Budget but not available in the 1974-75 Budget.</t>
        </r>
      </text>
    </comment>
    <comment ref="R147" authorId="0" shapeId="0" xr:uid="{B32DF1D8-E0CC-46F3-97C0-025C49E3BB61}">
      <text>
        <r>
          <rPr>
            <sz val="9"/>
            <color indexed="81"/>
            <rFont val="Tahoma"/>
            <family val="2"/>
          </rPr>
          <t xml:space="preserve">In the 1987-88 Budget this is series is made up of ‘Assistance to South West Tasmania’. 
</t>
        </r>
      </text>
    </comment>
    <comment ref="T147" authorId="0" shapeId="0" xr:uid="{97245646-D800-4737-AD6D-B0B80835E05A}">
      <text>
        <r>
          <rPr>
            <sz val="9"/>
            <color indexed="81"/>
            <rFont val="Tahoma"/>
            <family val="2"/>
          </rPr>
          <t xml:space="preserve">In the 1989-90 Budget ‘Other assistance nec’ is its own category while in the 1991-92 Budget it is grouped with ‘Natural disaster relief’ and called ‘Natural Disaster Relief and Other Assistance nec’. 
</t>
        </r>
      </text>
    </comment>
    <comment ref="W147" authorId="0" shapeId="0" xr:uid="{7E498660-2D49-43D0-B582-1E28A0FEB9AC}">
      <text>
        <r>
          <rPr>
            <sz val="9"/>
            <color indexed="81"/>
            <rFont val="Tahoma"/>
            <family val="2"/>
          </rPr>
          <t xml:space="preserve">In the 1992-92 Budget this category is grouped together with 'Natural disaster relief' and the sum of the two categories is called 'Natural disaster relief and other assistance, nec'. 
</t>
        </r>
      </text>
    </comment>
    <comment ref="T148" authorId="0" shapeId="0" xr:uid="{9C08ECEB-67C3-4D34-BD7A-FED0CC3E4547}">
      <text>
        <r>
          <rPr>
            <sz val="9"/>
            <color indexed="81"/>
            <rFont val="Tahoma"/>
            <family val="2"/>
          </rPr>
          <t xml:space="preserve">In the 1989-90 Budget ‘Natural disaster relief’ is its own category while in the 1991-92 Budget it is grouped with ‘Other assistance nec’ and called ‘Natural Disaster Relief and Other Assistance nec’.
</t>
        </r>
      </text>
    </comment>
    <comment ref="W148" authorId="0" shapeId="0" xr:uid="{3C213DE4-C239-4582-9E9E-3F5E1A922693}">
      <text>
        <r>
          <rPr>
            <sz val="9"/>
            <color indexed="81"/>
            <rFont val="Tahoma"/>
            <family val="2"/>
          </rPr>
          <t xml:space="preserve">In the 1992-93 Budget this category is grouped together with 'Assistance to other governments, nec'. 
</t>
        </r>
      </text>
    </comment>
    <comment ref="K149" authorId="0" shapeId="0" xr:uid="{EF8AF5C5-D4B9-494D-80D2-F8E856F7306F}">
      <text>
        <r>
          <rPr>
            <sz val="9"/>
            <color indexed="81"/>
            <rFont val="Tahoma"/>
            <family val="2"/>
          </rPr>
          <t xml:space="preserve">‘Contingency reserve’ is available in the 1987-88 Budget but not available in the 1974-75 Budget. 
</t>
        </r>
      </text>
    </comment>
    <comment ref="K150" authorId="0" shapeId="0" xr:uid="{84783A12-81F9-4908-92DB-5BC835C48ECB}">
      <text>
        <r>
          <rPr>
            <sz val="9"/>
            <color indexed="81"/>
            <rFont val="Tahoma"/>
            <family val="2"/>
          </rPr>
          <t xml:space="preserve">‘Asset sales’ is available in the 1987-88 Budget but not available in the 1974-75 Budget. 
</t>
        </r>
      </text>
    </comment>
    <comment ref="AA150" authorId="0" shapeId="0" xr:uid="{8E080737-3506-47EC-BDAD-F7596795520A}">
      <text>
        <r>
          <rPr>
            <sz val="9"/>
            <color indexed="81"/>
            <rFont val="Tahoma"/>
            <family val="2"/>
          </rPr>
          <t xml:space="preserve">Large proceeds from asset sales in 1987-88 was driven by the sale of Tokyo Embassy ground ($607 million) and sale of lease for Sydney Chifley Square (for more info, refer to 1989-90 Budget, page 342, Summary of major asset sales). 
</t>
        </r>
      </text>
    </comment>
    <comment ref="AM161" authorId="0" shapeId="0" xr:uid="{BF184DF2-778B-483C-AD3E-142E475AC6DD}">
      <text>
        <r>
          <rPr>
            <sz val="9"/>
            <color indexed="81"/>
            <rFont val="Tahoma"/>
            <family val="2"/>
          </rPr>
          <t>Data was calculated on an accrual accounting basis.</t>
        </r>
      </text>
    </comment>
    <comment ref="I163" authorId="0" shapeId="0" xr:uid="{8B48955F-E9A2-4A40-8E48-F46DB31D262F}">
      <text>
        <r>
          <rPr>
            <sz val="9"/>
            <color indexed="81"/>
            <rFont val="Tahoma"/>
            <family val="2"/>
          </rPr>
          <t xml:space="preserve">From the 2001-02 Budget.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54BD640-F32A-4E85-BB02-0FD868ED2BDD}" keepAlive="1" name="Query - Page001 (2)" description="Connection to the 'Page001 (2)' query in the workbook." type="5" refreshedVersion="0" background="1" saveData="1">
    <dbPr connection="Provider=Microsoft.Mashup.OleDb.1;Data Source=$Workbook$;Location=&quot;Page001 (2)&quot;;Extended Properties=&quot;&quot;" command="SELECT * FROM [Page001 (2)]"/>
  </connection>
  <connection id="2" xr16:uid="{28F5CBB2-BB14-43F4-A4FF-7E395C3B92C5}" keepAlive="1" name="Query - Page002 (2)" description="Connection to the 'Page002 (2)' query in the workbook." type="5" refreshedVersion="0" background="1" saveData="1">
    <dbPr connection="Provider=Microsoft.Mashup.OleDb.1;Data Source=$Workbook$;Location=&quot;Page002 (2)&quot;;Extended Properties=&quot;&quot;" command="SELECT * FROM [Page002 (2)]"/>
  </connection>
  <connection id="3" xr16:uid="{90657508-EA89-47B1-9926-D264D22E51CC}" keepAlive="1" name="Query - Page003 (2)" description="Connection to the 'Page003 (2)' query in the workbook." type="5" refreshedVersion="0" background="1" saveData="1">
    <dbPr connection="Provider=Microsoft.Mashup.OleDb.1;Data Source=$Workbook$;Location=&quot;Page003 (2)&quot;;Extended Properties=&quot;&quot;" command="SELECT * FROM [Page003 (2)]"/>
  </connection>
  <connection id="4" xr16:uid="{25538A88-E8C4-4746-888E-2A9C5894A676}" keepAlive="1" name="Query - Page004 (2)" description="Connection to the 'Page004 (2)' query in the workbook." type="5" refreshedVersion="0" background="1" saveData="1">
    <dbPr connection="Provider=Microsoft.Mashup.OleDb.1;Data Source=$Workbook$;Location=&quot;Page004 (2)&quot;;Extended Properties=&quot;&quot;" command="SELECT * FROM [Page004 (2)]"/>
  </connection>
  <connection id="5" xr16:uid="{779510ED-EBBD-4384-909D-9EB3B0360BC5}" keepAlive="1" name="Query - Page005 (2)" description="Connection to the 'Page005 (2)' query in the workbook." type="5" refreshedVersion="0" background="1" saveData="1">
    <dbPr connection="Provider=Microsoft.Mashup.OleDb.1;Data Source=$Workbook$;Location=&quot;Page005 (2)&quot;;Extended Properties=&quot;&quot;" command="SELECT * FROM [Page005 (2)]"/>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<sst xmlns="http://schemas.openxmlformats.org/spreadsheetml/2006/main" count="2698" uniqueCount="861">
  <si>
    <t>Historical Australian Government Data</t>
  </si>
  <si>
    <t>Contents</t>
  </si>
  <si>
    <t>For more information about the terms in these tables see the</t>
  </si>
  <si>
    <t>Online budget glossary</t>
  </si>
  <si>
    <t>on the PBO website.</t>
  </si>
  <si>
    <t>Cash flow aggregates</t>
  </si>
  <si>
    <t>(a)</t>
  </si>
  <si>
    <t>General government sector</t>
  </si>
  <si>
    <t>Units</t>
  </si>
  <si>
    <t>Note</t>
  </si>
  <si>
    <t>Table in 2023-24</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</si>
  <si>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</si>
  <si>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</si>
  <si>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</si>
  <si>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</si>
  <si>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</si>
  <si>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</si>
  <si>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</si>
  <si>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</si>
  <si>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</si>
  <si>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</si>
  <si>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</si>
  <si>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</si>
  <si>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</si>
  <si>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</si>
  <si>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</si>
  <si>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</si>
  <si>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</si>
  <si>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</si>
  <si>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</si>
  <si>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</si>
  <si>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</si>
  <si>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</si>
  <si>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</si>
  <si>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</si>
  <si>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</si>
  <si>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</si>
  <si>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</si>
  <si>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</si>
  <si>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</si>
  <si>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</si>
  <si>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</si>
  <si>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</si>
  <si>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</si>
  <si>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</si>
  <si>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</si>
  <si>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</si>
  <si>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</si>
  <si>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</si>
  <si>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</si>
  <si>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</si>
  <si>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</si>
  <si>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</si>
  <si>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</si>
  <si>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</si>
  <si>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</si>
  <si>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</si>
  <si>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</si>
  <si>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</si>
  <si>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</si>
  <si>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</si>
  <si>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</si>
  <si>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</si>
  <si>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</si>
  <si>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</si>
  <si>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</si>
  <si>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2025-26</t>
  </si>
  <si>
    <t>2026-27</t>
  </si>
  <si>
    <t xml:space="preserve"> Budget Paper 1</t>
  </si>
  <si>
    <t>(e)</t>
  </si>
  <si>
    <t>Nominal GDP</t>
  </si>
  <si>
    <t>$m</t>
  </si>
  <si>
    <t>(i)</t>
  </si>
  <si>
    <t>Chart 2.30</t>
  </si>
  <si>
    <t>Receipts</t>
  </si>
  <si>
    <t>(b)</t>
  </si>
  <si>
    <t>% of GDP</t>
  </si>
  <si>
    <t>Taxation receipts</t>
  </si>
  <si>
    <t>Non-taxation receipts</t>
  </si>
  <si>
    <t>Payments</t>
  </si>
  <si>
    <t>(c)</t>
  </si>
  <si>
    <t>% real growth</t>
  </si>
  <si>
    <t>(f)</t>
  </si>
  <si>
    <t>na</t>
  </si>
  <si>
    <t>Net Future 
fund earnings</t>
  </si>
  <si>
    <t>-</t>
  </si>
  <si>
    <t>Underlying Cash Balance</t>
  </si>
  <si>
    <t>(d)</t>
  </si>
  <si>
    <t>Net cash flows from investments in financial assets for policy purposes</t>
  </si>
  <si>
    <t>(g)</t>
  </si>
  <si>
    <t>Headline cash balance</t>
  </si>
  <si>
    <t>(h)</t>
  </si>
  <si>
    <t>(a) Data may be revised from the previous edition to improve accuracy and comparability through time.</t>
  </si>
  <si>
    <t>(b) Receipts are equal to cash receipts from operating activities and sales of non-financial assets.</t>
  </si>
  <si>
    <t>(c) Payments are equal to cash payments for operating activities, purchases of non-financial assets and net cash flows from financing activities for leases.</t>
  </si>
  <si>
    <t>(d) Between 2005-06 and 2019-20, the underlying cash balance is equal to receipts less payments, less net Future Fund earnings. In all other years, the underlying cash balance is equal to receipts less payments.</t>
  </si>
  <si>
    <t>(e) Estimates.</t>
  </si>
  <si>
    <t>(f) Real spending growth is calculated using the Consumer Price Index as the deflator.</t>
  </si>
  <si>
    <t>(g) Prior to 1999-2000, net cash flows from investments in financial assets for policy purposes were referred to as ‘net advances’. A negative number reflects a cash outflow, while a positive number reflects a cash inflow.</t>
  </si>
  <si>
    <t>(h) Headline cash balance is equal to receipts less payments, plus net cash flows from investments in financial assets for policy purposes.</t>
  </si>
  <si>
    <t>Debt, net interest payments and net worth</t>
  </si>
  <si>
    <t>Net debt</t>
  </si>
  <si>
    <t>Net interest payments</t>
  </si>
  <si>
    <t>Face value of Australian Government Securities (AGS) on issue</t>
  </si>
  <si>
    <t>Interest paid on AGS on issue</t>
  </si>
  <si>
    <t>Net worth</t>
  </si>
  <si>
    <t>Net financial worth</t>
  </si>
  <si>
    <t>(b) Net debt is the sum of interest-bearing liabilities less the sum of selected financial assets (cash and deposits, advances paid and investments, loans and placements).</t>
  </si>
  <si>
    <t>(c) Net interest payments are equal to the difference between interest paid and interest receipts.</t>
  </si>
  <si>
    <t>Fiscal (accrual) aggregates</t>
  </si>
  <si>
    <t>Revenue</t>
  </si>
  <si>
    <t>Taxation Revenue</t>
  </si>
  <si>
    <t>Non-taxation revenue</t>
  </si>
  <si>
    <t>Expenses</t>
  </si>
  <si>
    <t>Net operating balance</t>
  </si>
  <si>
    <t>Net capital investment</t>
  </si>
  <si>
    <t>Fiscal balance</t>
  </si>
  <si>
    <t>(b) The tax and non-tax revenue split has been published only back to 1999-2000.</t>
  </si>
  <si>
    <t>(c) Net operating balance is equal to revenue less expenses.</t>
  </si>
  <si>
    <t>(d) Fiscal balance is equal to revenue less expenses less net capital investment.</t>
  </si>
  <si>
    <t>Institutional sectors - cash and fiscal aggregates</t>
  </si>
  <si>
    <t>Cash flows</t>
  </si>
  <si>
    <t>General government</t>
  </si>
  <si>
    <t>Underlying cash balance</t>
  </si>
  <si>
    <t>Public non-financial corporations</t>
  </si>
  <si>
    <t>Cash surplus</t>
  </si>
  <si>
    <t>Non-financial public sector</t>
  </si>
  <si>
    <t>Operating (accrual)</t>
  </si>
  <si>
    <t xml:space="preserve">Revenue </t>
  </si>
  <si>
    <t>Fiscal Balance</t>
  </si>
  <si>
    <t>(b) Receipts are equal to receipts from operating activities and sales of non-financial assets.</t>
  </si>
  <si>
    <t>(c) Payments in the general government sector are equal to payments for operating activities, purchases of non-financial assets and net cash flows from financing activities for leases.</t>
  </si>
  <si>
    <t>(f) Payments in the public non-financial corporations and non-financial public sectors are equal to payments for operating activities, purchases of non-financial assets, distributions paid and net cash flows from financing activities for leases.</t>
  </si>
  <si>
    <t>(g) Fiscal balance is equal to revenue less expenses less net capital investment. Net capital investment is not shown in this table.</t>
  </si>
  <si>
    <t>na Data not available.</t>
  </si>
  <si>
    <t>Revenue by head of revenue (accrual accounting)</t>
  </si>
  <si>
    <t>(see Background sheet for more information)</t>
  </si>
  <si>
    <t>Taxation revenue</t>
  </si>
  <si>
    <t>Income taxation revenue</t>
  </si>
  <si>
    <t>Individuals and other withholding taxes</t>
  </si>
  <si>
    <t>Fringe benefits tax</t>
  </si>
  <si>
    <t>Company tax</t>
  </si>
  <si>
    <t>Resource rent taxes</t>
  </si>
  <si>
    <t>Total income taxation revenue</t>
  </si>
  <si>
    <t>Indirect taxation revenue</t>
  </si>
  <si>
    <t>Goods and services tax</t>
  </si>
  <si>
    <t>Wine equalisation tax</t>
  </si>
  <si>
    <t>Luxury car tax</t>
  </si>
  <si>
    <t>Other sales taxes</t>
  </si>
  <si>
    <t>Excise duty</t>
  </si>
  <si>
    <t>Other taxes</t>
  </si>
  <si>
    <t>Total indirect taxation revenue</t>
  </si>
  <si>
    <t>Total taxation revenue</t>
  </si>
  <si>
    <t>Total non-taxation revenue</t>
  </si>
  <si>
    <t>Total revenue</t>
  </si>
  <si>
    <t>(b) Comprises gross revenue from the Petroleum Resource Rent Tax (PRRT) and the Minerals Resource Rent Tax (MRRT).</t>
  </si>
  <si>
    <t>(c) Wholesale sales tax revenue is included in 'Other taxes' in 1999-2000 and in ‘Other sales taxes’ from 2000-01</t>
  </si>
  <si>
    <t>Receipts by head of revenue (cash accounting)</t>
  </si>
  <si>
    <t>1901-02</t>
  </si>
  <si>
    <t>1902-03</t>
  </si>
  <si>
    <t>1903-04</t>
  </si>
  <si>
    <t>1904-05</t>
  </si>
  <si>
    <t>1905-06</t>
  </si>
  <si>
    <t>1906-07</t>
  </si>
  <si>
    <t>1907-08</t>
  </si>
  <si>
    <t>1908-09</t>
  </si>
  <si>
    <t>1909-10</t>
  </si>
  <si>
    <t>1910-11</t>
  </si>
  <si>
    <t>1911-12</t>
  </si>
  <si>
    <t>1912-13</t>
  </si>
  <si>
    <t>1913-14</t>
  </si>
  <si>
    <t>1914-15</t>
  </si>
  <si>
    <t>1915-16</t>
  </si>
  <si>
    <t>1916-17</t>
  </si>
  <si>
    <t>1917-18</t>
  </si>
  <si>
    <t>1918-19</t>
  </si>
  <si>
    <t>1919-20</t>
  </si>
  <si>
    <t>1920-21</t>
  </si>
  <si>
    <t>1921-22</t>
  </si>
  <si>
    <t>1922-23</t>
  </si>
  <si>
    <t>1923-24</t>
  </si>
  <si>
    <t>1924-25</t>
  </si>
  <si>
    <t>1925-26</t>
  </si>
  <si>
    <t>1926-27</t>
  </si>
  <si>
    <t>1927-28</t>
  </si>
  <si>
    <t>1928-29</t>
  </si>
  <si>
    <t>1929-30</t>
  </si>
  <si>
    <t>1930-31</t>
  </si>
  <si>
    <t>1931-32</t>
  </si>
  <si>
    <t>1932-33</t>
  </si>
  <si>
    <t>1933-34</t>
  </si>
  <si>
    <t>1934-35</t>
  </si>
  <si>
    <t>1935-36</t>
  </si>
  <si>
    <t>1936-37</t>
  </si>
  <si>
    <t>1937-38</t>
  </si>
  <si>
    <t>1938-39</t>
  </si>
  <si>
    <t>1939-40</t>
  </si>
  <si>
    <t>1940-41</t>
  </si>
  <si>
    <t>1941-42</t>
  </si>
  <si>
    <t>1942-43</t>
  </si>
  <si>
    <t>1943-44</t>
  </si>
  <si>
    <t>1944-45</t>
  </si>
  <si>
    <t>1945-46</t>
  </si>
  <si>
    <t>1946-47</t>
  </si>
  <si>
    <t>1947-48</t>
  </si>
  <si>
    <t>1948-49</t>
  </si>
  <si>
    <t>1949-50</t>
  </si>
  <si>
    <t>1950-51</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</si>
  <si>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</si>
  <si>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</si>
  <si>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</si>
  <si>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</si>
  <si>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</si>
  <si>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</si>
  <si>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</si>
  <si>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</si>
  <si>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</si>
  <si>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</si>
  <si>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</si>
  <si>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</si>
  <si>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</si>
  <si>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</si>
  <si>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</si>
  <si>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</si>
  <si>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</si>
  <si>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</si>
  <si>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</si>
  <si>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Income taxation receipts</t>
  </si>
  <si>
    <t>Individuals income tax - Individuals</t>
  </si>
  <si>
    <t>Individuals income tax - Social services contribution</t>
  </si>
  <si>
    <t xml:space="preserve">Gross income tax withholding </t>
  </si>
  <si>
    <t>Gross PAYE/PAYG withholding</t>
  </si>
  <si>
    <t xml:space="preserve">Gross other individuals </t>
  </si>
  <si>
    <t xml:space="preserve">Gross prescribed payments system </t>
  </si>
  <si>
    <t>Individuals refunds</t>
  </si>
  <si>
    <t>Medicare Levy</t>
  </si>
  <si>
    <t>Other</t>
  </si>
  <si>
    <t>Superannuation taxes</t>
  </si>
  <si>
    <t>Other income tax and withholding tax</t>
  </si>
  <si>
    <t>Payroll tax</t>
  </si>
  <si>
    <t>Income taxation receipts total</t>
  </si>
  <si>
    <t xml:space="preserve">Indirect taxation receipts </t>
  </si>
  <si>
    <t>Sales tax</t>
  </si>
  <si>
    <t>Customs and Excise</t>
  </si>
  <si>
    <t>Primary production taxes</t>
  </si>
  <si>
    <t>Indirect taxation receipts total</t>
  </si>
  <si>
    <t>Taxation receipts total</t>
  </si>
  <si>
    <t>Dividends</t>
  </si>
  <si>
    <t>Interest received</t>
  </si>
  <si>
    <t>Other non-taxation receipts</t>
  </si>
  <si>
    <t>Non-taxation receipts total</t>
  </si>
  <si>
    <t>Total receipts</t>
  </si>
  <si>
    <t>Total receipts (latest series)</t>
  </si>
  <si>
    <t>(b) Comprises gross receipts from the Petroleum Resource Rent Tax (PRRT) and the Minerals Resource Rent Tax (MRRT).</t>
  </si>
  <si>
    <t>Expenses by function and sub-function</t>
  </si>
  <si>
    <t>Cash accounting basis</t>
  </si>
  <si>
    <t>Accrual accounting basis</t>
  </si>
  <si>
    <t xml:space="preserve">(l) </t>
  </si>
  <si>
    <t>(m)</t>
  </si>
  <si>
    <t>(p)</t>
  </si>
  <si>
    <t>(n)</t>
  </si>
  <si>
    <t>General public services</t>
  </si>
  <si>
    <t>Legislative and executive affairs</t>
  </si>
  <si>
    <t>Financial and fiscal affairs</t>
  </si>
  <si>
    <t>Foreign affairs and economic aid</t>
  </si>
  <si>
    <t>General research</t>
  </si>
  <si>
    <t>General services</t>
  </si>
  <si>
    <t>Government superannuation benefits</t>
  </si>
  <si>
    <t>Total general public services</t>
  </si>
  <si>
    <t>Defence</t>
  </si>
  <si>
    <t>Public order and safety</t>
  </si>
  <si>
    <t>Courts and legal services</t>
  </si>
  <si>
    <t>Other public order and safety</t>
  </si>
  <si>
    <t>Total public order and safety</t>
  </si>
  <si>
    <t>Education</t>
  </si>
  <si>
    <t>Higher education</t>
  </si>
  <si>
    <t>Vocational and other education</t>
  </si>
  <si>
    <t>Schools</t>
  </si>
  <si>
    <t>Non-government schools</t>
  </si>
  <si>
    <t>Government schools</t>
  </si>
  <si>
    <t>School education - specific funding</t>
  </si>
  <si>
    <t>Student assistance</t>
  </si>
  <si>
    <t>General administration</t>
  </si>
  <si>
    <t>Recoveries</t>
  </si>
  <si>
    <t xml:space="preserve">Special groups  </t>
  </si>
  <si>
    <t xml:space="preserve">Other education programs  </t>
  </si>
  <si>
    <t>Total education</t>
  </si>
  <si>
    <t>Health</t>
  </si>
  <si>
    <t>Medical services and benefits</t>
  </si>
  <si>
    <t>Pharmaceutical benefits and services</t>
  </si>
  <si>
    <t>National healthcare specific purpose payment</t>
  </si>
  <si>
    <t>Hospital services</t>
  </si>
  <si>
    <t>Health care agreements</t>
  </si>
  <si>
    <t>Assistance to the States for public hospitals</t>
  </si>
  <si>
    <t>Health services</t>
  </si>
  <si>
    <t>Other health services</t>
  </si>
  <si>
    <t>Health assistance to the aged</t>
  </si>
  <si>
    <t>Aboriginal and Torres Strait Islander health</t>
  </si>
  <si>
    <t/>
  </si>
  <si>
    <t xml:space="preserve">Nursing home subsidies and domiciliary care </t>
  </si>
  <si>
    <t xml:space="preserve">Treatment and prevention of tuberculosis </t>
  </si>
  <si>
    <t xml:space="preserve">Health schemes for school children </t>
  </si>
  <si>
    <t>Total health</t>
  </si>
  <si>
    <t>Social security and welfare</t>
  </si>
  <si>
    <t>Assistance to the aged</t>
  </si>
  <si>
    <t>Assistance to veterans and dependants</t>
  </si>
  <si>
    <t>Assistance to people with disabilities</t>
  </si>
  <si>
    <t>Assistance to families with children</t>
  </si>
  <si>
    <t>Assistance to the unemployed and the sick</t>
  </si>
  <si>
    <t>Assistance to the unemployed</t>
  </si>
  <si>
    <t>Assistance to the sick</t>
  </si>
  <si>
    <t>Common youth allowance</t>
  </si>
  <si>
    <t>Other welfare programmes</t>
  </si>
  <si>
    <t>Assistance for Indigenous Australians nec</t>
  </si>
  <si>
    <t>Recoveries and repayments</t>
  </si>
  <si>
    <t>Total social security and welfare</t>
  </si>
  <si>
    <t>Housing and community amenities</t>
  </si>
  <si>
    <t>Housing</t>
  </si>
  <si>
    <t>Housing (underlying basis)</t>
  </si>
  <si>
    <t>Urban and regional development</t>
  </si>
  <si>
    <t>Environment protection</t>
  </si>
  <si>
    <t>Total housing and community amenities</t>
  </si>
  <si>
    <t>Total housing and community amenities (underlying basis)</t>
  </si>
  <si>
    <t>Recreation and culture</t>
  </si>
  <si>
    <t>Broadcasting</t>
  </si>
  <si>
    <t>Arts and cultural heritage</t>
  </si>
  <si>
    <t>Sport and recreation</t>
  </si>
  <si>
    <t>National estate and parks</t>
  </si>
  <si>
    <t>Total recreation and culture</t>
  </si>
  <si>
    <t>Fuel and energy</t>
  </si>
  <si>
    <t>Agriculture, forestry and fishing</t>
  </si>
  <si>
    <t>Wool industry</t>
  </si>
  <si>
    <t>Sugar industry</t>
  </si>
  <si>
    <t>Grains industry</t>
  </si>
  <si>
    <t>Dairy industry</t>
  </si>
  <si>
    <t>Cattle, sheep and pig industry</t>
  </si>
  <si>
    <t>Fishing, horticulture and other agriculture</t>
  </si>
  <si>
    <t>General assistance not allocated to specific industries</t>
  </si>
  <si>
    <t>Rural assistance</t>
  </si>
  <si>
    <t>Natural resources development</t>
  </si>
  <si>
    <t>Total agriculture, forestry and fishing</t>
  </si>
  <si>
    <t>Mining, manufacturing and construction</t>
  </si>
  <si>
    <t>Transport and communication</t>
  </si>
  <si>
    <t>Communication</t>
  </si>
  <si>
    <t>Communication (underlying basis)</t>
  </si>
  <si>
    <t>Rail transport</t>
  </si>
  <si>
    <t>Air transport</t>
  </si>
  <si>
    <t>Air transport (underlying basis)</t>
  </si>
  <si>
    <t>Road transport</t>
  </si>
  <si>
    <t>Sea transport</t>
  </si>
  <si>
    <t>Other transport and communication</t>
  </si>
  <si>
    <t>Other transport and communication (underlying basis)</t>
  </si>
  <si>
    <t>Other recoveries</t>
  </si>
  <si>
    <t>Total transport and communication</t>
  </si>
  <si>
    <t>Total transport and communication (underlying basis)</t>
  </si>
  <si>
    <t>Other economic affairs</t>
  </si>
  <si>
    <t>Tourism and area promotion</t>
  </si>
  <si>
    <t>Total labour and employment affairs</t>
  </si>
  <si>
    <t>Vocational and industry training</t>
  </si>
  <si>
    <t>Labour market assistance to job seekers and industry</t>
  </si>
  <si>
    <t>Industrial relations</t>
  </si>
  <si>
    <t>Immigration</t>
  </si>
  <si>
    <t xml:space="preserve">General administration  </t>
  </si>
  <si>
    <t>Other outlays</t>
  </si>
  <si>
    <t>Other economic affairs nec</t>
  </si>
  <si>
    <t>Other economic affairs nec (underlying basis)</t>
  </si>
  <si>
    <t>Total other economic affairs</t>
  </si>
  <si>
    <t>Total other economic affairs (underlying basis)</t>
  </si>
  <si>
    <t>Other purposes</t>
  </si>
  <si>
    <t>Public debt interest - net of interest received on Commonwealth Government stock</t>
  </si>
  <si>
    <t xml:space="preserve">Public debt interest - gross interest </t>
  </si>
  <si>
    <t>Public debt interest</t>
  </si>
  <si>
    <t>Interest on Commonwealth Government's behalf</t>
  </si>
  <si>
    <t>Interest on behalf of States and Territories</t>
  </si>
  <si>
    <t>Interest received on Commonwealth Government stock</t>
  </si>
  <si>
    <t>Nominal superannuation interest</t>
  </si>
  <si>
    <t>General purpose inter-government transactions</t>
  </si>
  <si>
    <t>General purpose inter-government transactions (underlying basis)</t>
  </si>
  <si>
    <t>General revenue assistance - States and Territories</t>
  </si>
  <si>
    <t>General capital assistance - States and Territories</t>
  </si>
  <si>
    <t>General capital assistance - States and Territories (underlying basis)</t>
  </si>
  <si>
    <t>Debt assistance</t>
  </si>
  <si>
    <t>Local government assistance</t>
  </si>
  <si>
    <t>Revenue assistance to the States and Territories</t>
  </si>
  <si>
    <t>Assistance to other governments</t>
  </si>
  <si>
    <t>Natural disaster relief</t>
  </si>
  <si>
    <t>Contingency reserve</t>
  </si>
  <si>
    <t>Asset sales</t>
  </si>
  <si>
    <t>Total other purposes</t>
  </si>
  <si>
    <t>Total other purposes (underlying basis)</t>
  </si>
  <si>
    <t>Other net advances (not allocated to functions)</t>
  </si>
  <si>
    <t>(o)</t>
  </si>
  <si>
    <t>Total expenses</t>
  </si>
  <si>
    <t>Total expenses (underlying basis)</t>
  </si>
  <si>
    <t>GST revenue provision to the states (2000-01 to 2006-07)</t>
  </si>
  <si>
    <t>Total expenses (including GST revenue provision)</t>
  </si>
  <si>
    <t>Total expenses (latest series)</t>
  </si>
  <si>
    <t>(k)</t>
  </si>
  <si>
    <t>(a) The hospital services sub-function predominantly reflects Commonwealth funding to the states and territories for veterans’ hospital services.</t>
  </si>
  <si>
    <t>(b) Includes: 'Health care agreements' (2010-11 Budget); 'National healthcare specific purpose payment' (2011-12 Budget); 'National health reform payment' (2012-13 and 2013-14 Budgets).</t>
  </si>
  <si>
    <t>(c) For the outcomes between 2000-01 and 2005-06, the Goods and Services Tax (GST) amounts provisioned for the States were not included in these tables, being considered at the time to be a State tax.  The current revised historical data considers the GST as a Commonwealth tax.</t>
  </si>
  <si>
    <t>(d) Amounts for 2006-07 are sourced from the 2008-09 Budget (where 2006-07 was the latest 'actual'), which treated the GST as a Commonwealth tax.</t>
  </si>
  <si>
    <t xml:space="preserve">(e) Estimates. </t>
  </si>
  <si>
    <t xml:space="preserve">(h) ‘Health assistance to the aged’ sub-function was reclassified as ‘assistance to the aged’ sub-function (social security and welfare function) from 2009-10 onwards. </t>
  </si>
  <si>
    <t xml:space="preserve">(i) ‘Common youth allowance’ sub-function was reclassified as ‘student assistance’ sub-function (education function) and ‘assistance to the unemployed’ sub-function (social security and welfare function) from 2009-10 onwards. </t>
  </si>
  <si>
    <t>(k) Some data between 1972-73 to 1977-78 was sourced from the 1999-00 Budget.</t>
  </si>
  <si>
    <t>(l) From 1964-65 to 1987-88 the budget was prepared on a headline cash basis.</t>
  </si>
  <si>
    <t>(m) From 1988-89 to 1998-99 amounts were prepared on an underlying cash basis. Underlying basis estimates are also shown for earlier years where they can be derived.</t>
  </si>
  <si>
    <t xml:space="preserve">(n) Since 1999-2000 to present, the budget has been prepared on an accrual basis, which may result in discrepancies in sub-functions between 1999-2000 to 2001-02 compared to previous budgets that were prepared on a cash basis. </t>
  </si>
  <si>
    <t>(o) Between 1964-65 to 1987-88 some expenses in the form of lending and equity injections lack sufficient information to categorise the expenses. Therefore, the expenses have been categorised under ‘Other net advances (not allocated to functions)’.</t>
  </si>
  <si>
    <t>Long-term historical general government cash flow data</t>
  </si>
  <si>
    <t>Source</t>
  </si>
  <si>
    <t xml:space="preserve">1997-98 </t>
  </si>
  <si>
    <t xml:space="preserve">1998-99 </t>
  </si>
  <si>
    <t xml:space="preserve">1999-00 </t>
  </si>
  <si>
    <t xml:space="preserve">2000-01 </t>
  </si>
  <si>
    <t xml:space="preserve">2001-02 </t>
  </si>
  <si>
    <t xml:space="preserve">2002-03 </t>
  </si>
  <si>
    <t xml:space="preserve">2003-04 </t>
  </si>
  <si>
    <t xml:space="preserve">2004-05 </t>
  </si>
  <si>
    <t xml:space="preserve">2005-06 </t>
  </si>
  <si>
    <t xml:space="preserve">2006-07 </t>
  </si>
  <si>
    <t xml:space="preserve">2007-08 </t>
  </si>
  <si>
    <t xml:space="preserve">2008-09 </t>
  </si>
  <si>
    <t xml:space="preserve">2009-10 </t>
  </si>
  <si>
    <t xml:space="preserve">2010-11 </t>
  </si>
  <si>
    <t xml:space="preserve">2011-12 </t>
  </si>
  <si>
    <t xml:space="preserve">2012-13 </t>
  </si>
  <si>
    <t xml:space="preserve">2013-14 </t>
  </si>
  <si>
    <t xml:space="preserve">2014-15 </t>
  </si>
  <si>
    <t xml:space="preserve">2015-16 </t>
  </si>
  <si>
    <t xml:space="preserve">2016-17 </t>
  </si>
  <si>
    <t xml:space="preserve">2017-18 </t>
  </si>
  <si>
    <t xml:space="preserve">2018-19 </t>
  </si>
  <si>
    <t>Tax receipts</t>
  </si>
  <si>
    <t>Non-tax receipts</t>
  </si>
  <si>
    <r>
      <rPr>
        <b/>
        <sz val="11"/>
        <color theme="1"/>
        <rFont val="Calibri"/>
        <family val="2"/>
      </rPr>
      <t>Payments</t>
    </r>
    <r>
      <rPr>
        <sz val="11"/>
        <color theme="1"/>
        <rFont val="Calibri"/>
        <family val="2"/>
        <scheme val="minor"/>
      </rPr>
      <t xml:space="preserve"> (</t>
    </r>
    <r>
      <rPr>
        <u/>
        <sz val="11"/>
        <color theme="1"/>
        <rFont val="Calibri"/>
        <family val="2"/>
        <scheme val="minor"/>
      </rPr>
      <t>excluding</t>
    </r>
    <r>
      <rPr>
        <sz val="11"/>
        <color theme="1"/>
        <rFont val="Calibri"/>
        <family val="2"/>
        <scheme val="minor"/>
      </rPr>
      <t xml:space="preserve"> net cash flows from investments in financial assets for policy purposes)</t>
    </r>
  </si>
  <si>
    <r>
      <rPr>
        <b/>
        <sz val="11"/>
        <color theme="1"/>
        <rFont val="Calibri"/>
        <family val="2"/>
      </rPr>
      <t>Payments</t>
    </r>
    <r>
      <rPr>
        <sz val="11"/>
        <color theme="1"/>
        <rFont val="Calibri"/>
        <family val="2"/>
        <scheme val="minor"/>
      </rPr>
      <t xml:space="preserve"> (</t>
    </r>
    <r>
      <rPr>
        <u/>
        <sz val="11"/>
        <color theme="1"/>
        <rFont val="Calibri"/>
        <family val="2"/>
        <scheme val="minor"/>
      </rPr>
      <t>including</t>
    </r>
    <r>
      <rPr>
        <sz val="11"/>
        <color theme="1"/>
        <rFont val="Calibri"/>
        <family val="2"/>
        <scheme val="minor"/>
      </rPr>
      <t xml:space="preserve"> net cash flows from investments in financial assets for policy purposes)</t>
    </r>
  </si>
  <si>
    <t>Detailed data construction</t>
  </si>
  <si>
    <t>Note:  The data below provide the historical data used to calculate each series, along with formulas showing each calculation. More detail on the methodology is available in the 'Background' sheet'</t>
  </si>
  <si>
    <t>GDP</t>
  </si>
  <si>
    <t>M Butlin (1988)</t>
  </si>
  <si>
    <t>% growth</t>
  </si>
  <si>
    <t>LINK</t>
  </si>
  <si>
    <t>Treasury (August 1965)</t>
  </si>
  <si>
    <t>1967-68 Budget</t>
  </si>
  <si>
    <t>1974-75 Budget</t>
  </si>
  <si>
    <t>1992-93 Budget</t>
  </si>
  <si>
    <t>1998-99 Budget</t>
  </si>
  <si>
    <t>Latest</t>
  </si>
  <si>
    <t>Calculated series 1953-54 to 2024-25</t>
  </si>
  <si>
    <t>Payments (excluding net cash flows from investments in financial assets for policy purposes)</t>
  </si>
  <si>
    <t>Payments (including net cash flows from investments in financial assets for policy purposes)</t>
  </si>
  <si>
    <t>(calculated)</t>
  </si>
  <si>
    <t>(a) Known as 'Revenue' in pre-1999 editions</t>
  </si>
  <si>
    <t>(b) Known as 'Expenses' in pre-1999 editions</t>
  </si>
  <si>
    <t>(c) Previously known as 'Net Advances'</t>
  </si>
  <si>
    <t>(d) Known as 'Outlays'</t>
  </si>
  <si>
    <t>(f) Between 2005-06 and 2019-20, the underlying cash balance is equal to receipts less payments, less net Future Fund earnings. In all other years, the underlying cash balance is equal to receipts less payments.</t>
  </si>
  <si>
    <t>Long-term historical general government debt</t>
  </si>
  <si>
    <t>1900-01</t>
  </si>
  <si>
    <t>On behalf of the commonwealth</t>
  </si>
  <si>
    <t>War</t>
  </si>
  <si>
    <t>On behalf of the states</t>
  </si>
  <si>
    <t>(a) As at 30 June</t>
  </si>
  <si>
    <t>General government financial statements</t>
  </si>
  <si>
    <t>Operating statement</t>
  </si>
  <si>
    <t>current series</t>
  </si>
  <si>
    <t>difference</t>
  </si>
  <si>
    <t>Sales of goods and services</t>
  </si>
  <si>
    <t>Sales of goods</t>
  </si>
  <si>
    <t>Rendering of services</t>
  </si>
  <si>
    <t>Operating lease rental</t>
  </si>
  <si>
    <t>Fees from regulatory services</t>
  </si>
  <si>
    <t>Interest income</t>
  </si>
  <si>
    <t>Interest from other governments</t>
  </si>
  <si>
    <t>State and Territory debt</t>
  </si>
  <si>
    <t>Housing agreements</t>
  </si>
  <si>
    <t>Advances</t>
  </si>
  <si>
    <t>Deposits</t>
  </si>
  <si>
    <t>Bills receivable</t>
  </si>
  <si>
    <t>Bank deposits</t>
  </si>
  <si>
    <t>Indexation of HELP receivable and other student loans</t>
  </si>
  <si>
    <t>Dividend and distribution income</t>
  </si>
  <si>
    <t>Dividends from other public sector entities</t>
  </si>
  <si>
    <t>Other dividends and distributions</t>
  </si>
  <si>
    <t>Industry contributions</t>
  </si>
  <si>
    <t>Royalties</t>
  </si>
  <si>
    <t>Seigniorage</t>
  </si>
  <si>
    <t>Gross operating expenses</t>
  </si>
  <si>
    <t>Wages and salaries</t>
  </si>
  <si>
    <t>Superannuation</t>
  </si>
  <si>
    <t>Depreciation and amortisation</t>
  </si>
  <si>
    <t>Specialist military equipment</t>
  </si>
  <si>
    <t>Buildings</t>
  </si>
  <si>
    <t>Other infrastructure, plant and equipment</t>
  </si>
  <si>
    <t>Heritage and cultural assets</t>
  </si>
  <si>
    <t>Other depreciation</t>
  </si>
  <si>
    <t>Amortisation</t>
  </si>
  <si>
    <t>Supply of goods and services</t>
  </si>
  <si>
    <t>Operating lease rental expenses</t>
  </si>
  <si>
    <t>Personal benefits - indirect</t>
  </si>
  <si>
    <t>Health care payments</t>
  </si>
  <si>
    <t>Other operating expenses</t>
  </si>
  <si>
    <t>Leave and other entitlements</t>
  </si>
  <si>
    <t>Separations and redundancies</t>
  </si>
  <si>
    <t>Workers compensation premiums and claims</t>
  </si>
  <si>
    <t>Superannuation interest expense</t>
  </si>
  <si>
    <t>Interest expenses</t>
  </si>
  <si>
    <t>Interest on debt</t>
  </si>
  <si>
    <t>Government securities</t>
  </si>
  <si>
    <t>Loans</t>
  </si>
  <si>
    <t>Other interest on debt</t>
  </si>
  <si>
    <t>Interest on lease liabilities</t>
  </si>
  <si>
    <t>Other financing costs</t>
  </si>
  <si>
    <t>Current transfers</t>
  </si>
  <si>
    <t>Current grants</t>
  </si>
  <si>
    <t>State and Territory governments</t>
  </si>
  <si>
    <t>GST entitlement</t>
  </si>
  <si>
    <t>Other grants</t>
  </si>
  <si>
    <t>Local governments</t>
  </si>
  <si>
    <t>Private sector</t>
  </si>
  <si>
    <t>Overseas</t>
  </si>
  <si>
    <t>Non-profit organisations</t>
  </si>
  <si>
    <t>Multi-jurisdictional sector</t>
  </si>
  <si>
    <t>Subsidy expenses</t>
  </si>
  <si>
    <t>Personal benefits</t>
  </si>
  <si>
    <t>Social welfare - assistance to the aged</t>
  </si>
  <si>
    <t>Other welfare programs</t>
  </si>
  <si>
    <t>Capital transfers</t>
  </si>
  <si>
    <t>Mutually agreed write-downs</t>
  </si>
  <si>
    <t>Other capital grants</t>
  </si>
  <si>
    <t>Other economic flows – included in operating result</t>
  </si>
  <si>
    <t xml:space="preserve">Net write-downs of assets  </t>
  </si>
  <si>
    <t>Assets recognised for the first time</t>
  </si>
  <si>
    <t>Actuarial revaluations</t>
  </si>
  <si>
    <t>Net foreign exchange gains</t>
  </si>
  <si>
    <t>Net swap interest received</t>
  </si>
  <si>
    <t>Net gains from sale of assets</t>
  </si>
  <si>
    <t>Market valuation of debt</t>
  </si>
  <si>
    <t>Other gains/(losses)</t>
  </si>
  <si>
    <t>Total other economic flows – included in operating result</t>
  </si>
  <si>
    <t>Operating Result</t>
  </si>
  <si>
    <t>Non-owner movements in equity</t>
  </si>
  <si>
    <t>Revaluation of equity investments</t>
  </si>
  <si>
    <t xml:space="preserve">Actuarial revaluations </t>
  </si>
  <si>
    <t>Other economic revaluations</t>
  </si>
  <si>
    <t>Total other economic flows - included in equity</t>
  </si>
  <si>
    <t>Comprehensive result -  Total change in net worth</t>
  </si>
  <si>
    <t>Net acquisition of non-financial assets</t>
  </si>
  <si>
    <t>Purchases of non-financial assets</t>
  </si>
  <si>
    <t>less Sales of non-financial assets</t>
  </si>
  <si>
    <t>less Depreciation and amortisation</t>
  </si>
  <si>
    <t>plus Change in inventories</t>
  </si>
  <si>
    <t xml:space="preserve">plus Other movements in non-financial assets </t>
  </si>
  <si>
    <t>Fiscal balance (Net lending/borrowing)</t>
  </si>
  <si>
    <t>(a) Before 2007-08, the breakdown reflects Australian Accounting Standards Financial Statements, where in some cases not all sub-components were published.</t>
  </si>
  <si>
    <t>(b) Reported as "Salaries, wages and other entitlements" until 2007-08. It is consistent with the ABS GFS classification, other employee related payments are classified separately from wages and salaries under other payments.</t>
  </si>
  <si>
    <t>(c)  Includes depreciation of right of use (leased) assets, resulting from implementation of AASB 16.</t>
  </si>
  <si>
    <t>(d) Between 2004-05 and 2006-07 other includes other (suppliers expenses) and other (Other goods and services expenses).</t>
  </si>
  <si>
    <t>(f) Since 2013-14, the comprehensive result has differed from the change in net worth, owing to the valuation of the unfunded superannuation liability.</t>
  </si>
  <si>
    <t>(g) The term fiscal balance is not used by the ABS.</t>
  </si>
  <si>
    <t>Balance sheet</t>
  </si>
  <si>
    <t>Assets</t>
  </si>
  <si>
    <t>Financial assets</t>
  </si>
  <si>
    <t>Cash and deposits</t>
  </si>
  <si>
    <t>Advances paid</t>
  </si>
  <si>
    <t>Loans to state and territory governments</t>
  </si>
  <si>
    <t>Student loans</t>
  </si>
  <si>
    <t>Student Financial Supplement Scheme</t>
  </si>
  <si>
    <t>Higher Education Loan Program</t>
  </si>
  <si>
    <t>less Provision for doubtful debts / impairment allowance</t>
  </si>
  <si>
    <t>Investments, loans and placements</t>
  </si>
  <si>
    <t>Other receivables</t>
  </si>
  <si>
    <t>Goods and services receivable</t>
  </si>
  <si>
    <t>Recoveries of benefit payments</t>
  </si>
  <si>
    <t>Taxes receivable</t>
  </si>
  <si>
    <t>Prepayments</t>
  </si>
  <si>
    <t>Equity investments</t>
  </si>
  <si>
    <t>Investments in other public sector entities</t>
  </si>
  <si>
    <t>Equity accounted investments</t>
  </si>
  <si>
    <t>Investments - shares</t>
  </si>
  <si>
    <t>Non-financial assets</t>
  </si>
  <si>
    <t>Land and fixed assets</t>
  </si>
  <si>
    <t xml:space="preserve">Land </t>
  </si>
  <si>
    <t>Plant, equipment and infrastructure</t>
  </si>
  <si>
    <t>(j)</t>
  </si>
  <si>
    <t>Inventories</t>
  </si>
  <si>
    <t>Intangibles</t>
  </si>
  <si>
    <t>Investment properties</t>
  </si>
  <si>
    <t>Biological assets</t>
  </si>
  <si>
    <t>Assets held for sale</t>
  </si>
  <si>
    <t>Other non-financial assets</t>
  </si>
  <si>
    <t>Total assets</t>
  </si>
  <si>
    <t>Liabilities</t>
  </si>
  <si>
    <t>Interest bearing liabilities</t>
  </si>
  <si>
    <t>Deposits held</t>
  </si>
  <si>
    <t>Promissary notes</t>
  </si>
  <si>
    <t>Special drawing rights</t>
  </si>
  <si>
    <t>Other borrowing</t>
  </si>
  <si>
    <t>Lease liabilities</t>
  </si>
  <si>
    <t>Provisions and payables</t>
  </si>
  <si>
    <t>Superannuation net liability</t>
  </si>
  <si>
    <t>(l)</t>
  </si>
  <si>
    <t>Other employee liabilities</t>
  </si>
  <si>
    <t>Accrued salaries and wages</t>
  </si>
  <si>
    <t>Workers compensation claims</t>
  </si>
  <si>
    <t>Military compensation</t>
  </si>
  <si>
    <t>Suppliers payables</t>
  </si>
  <si>
    <t>Trade creditors</t>
  </si>
  <si>
    <t>Operating lease rental payable</t>
  </si>
  <si>
    <t>Personal benefits payables - indirect</t>
  </si>
  <si>
    <t>Other creditors</t>
  </si>
  <si>
    <t>Personal benefits payables - direct</t>
  </si>
  <si>
    <t>Subsidies payables</t>
  </si>
  <si>
    <t>Grants payables</t>
  </si>
  <si>
    <t>Other payables</t>
  </si>
  <si>
    <t>Provisions</t>
  </si>
  <si>
    <t>Provisions for tax refunds</t>
  </si>
  <si>
    <t>Grants provisions</t>
  </si>
  <si>
    <t>Personal benefits provisions - direct</t>
  </si>
  <si>
    <t>Personal benefits provisions - indirect</t>
  </si>
  <si>
    <t>Provisions for subsidies</t>
  </si>
  <si>
    <t>Other non-equity liabilities</t>
  </si>
  <si>
    <t>Total liabilities</t>
  </si>
  <si>
    <t>Net financial liabilities</t>
  </si>
  <si>
    <t>(q)</t>
  </si>
  <si>
    <t>Cash flow statement</t>
  </si>
  <si>
    <t xml:space="preserve">Cash receipts from operating activities </t>
  </si>
  <si>
    <t xml:space="preserve">Taxes received </t>
  </si>
  <si>
    <t xml:space="preserve">Receipts from sales of goods and services </t>
  </si>
  <si>
    <t xml:space="preserve">Interest receipts </t>
  </si>
  <si>
    <t xml:space="preserve">Dividends and income tax equivalents </t>
  </si>
  <si>
    <t xml:space="preserve">Other receipts </t>
  </si>
  <si>
    <t xml:space="preserve">Cash payments for operating activities </t>
  </si>
  <si>
    <t>Payments to employees</t>
  </si>
  <si>
    <t>(r)</t>
  </si>
  <si>
    <t xml:space="preserve">Payments for goods and services </t>
  </si>
  <si>
    <t xml:space="preserve">Grants and subsidies paid </t>
  </si>
  <si>
    <t>Advances of GST made to the States throughout the year</t>
  </si>
  <si>
    <t>Other grants and subsidies paid</t>
  </si>
  <si>
    <t xml:space="preserve">Interest paid </t>
  </si>
  <si>
    <t>Personal benefit payments  - direct</t>
  </si>
  <si>
    <t>Other payments</t>
  </si>
  <si>
    <t xml:space="preserve">Net cash flows from operating activities </t>
  </si>
  <si>
    <t xml:space="preserve">Net cash flows from investments in non-financial assets </t>
  </si>
  <si>
    <t xml:space="preserve">Sales of non-financial assets </t>
  </si>
  <si>
    <t xml:space="preserve">Purchases of non-financial assets </t>
  </si>
  <si>
    <t xml:space="preserve">Net cash flows from investments in financial assets for policy purposes </t>
  </si>
  <si>
    <t xml:space="preserve">Net cash flows from investments in financial assets for liquidity purposes </t>
  </si>
  <si>
    <t xml:space="preserve">Net cash flows from financing activities </t>
  </si>
  <si>
    <t xml:space="preserve">Cash receipts from financing activities </t>
  </si>
  <si>
    <t xml:space="preserve">Borrowing </t>
  </si>
  <si>
    <t xml:space="preserve">Other financing </t>
  </si>
  <si>
    <t xml:space="preserve">Cash payments for financing activities </t>
  </si>
  <si>
    <t xml:space="preserve">Net increase/(decrease) in cash held </t>
  </si>
  <si>
    <t>Finance leases and similar arrangements</t>
  </si>
  <si>
    <t>GFS cash surplus</t>
  </si>
  <si>
    <t>(s)</t>
  </si>
  <si>
    <t>plus Principal payments of lease liabilities</t>
  </si>
  <si>
    <t>(t)</t>
  </si>
  <si>
    <t xml:space="preserve">less Net Future Fund earnings </t>
  </si>
  <si>
    <t>Equals underlying cash balance</t>
  </si>
  <si>
    <t>(u)</t>
  </si>
  <si>
    <t xml:space="preserve">plus Net cash flows from investments in financial assets for policy purposes </t>
  </si>
  <si>
    <t xml:space="preserve">plus Net Future Fund earnings </t>
  </si>
  <si>
    <t xml:space="preserve">Equals headline cash balance </t>
  </si>
  <si>
    <t>Background notes</t>
  </si>
  <si>
    <t>These notes begin with general information on key concepts of expenses and payments, followed by a note on data revisions and notes specific to Tables 5, 6 , 7, 8 and 10</t>
  </si>
  <si>
    <t>The PBO's online budget glossary includes entries on Accrual accounting, Cash accounting and many of the aggregates presented in this workbook.</t>
  </si>
  <si>
    <t>Budget reporting refers to 'payments', which recognises amounts on a cash basis, and 'expenses', which recognises amounts on an accrual basis.</t>
  </si>
  <si>
    <t>The difference between cash and accrual recognition largely relates to the timing of payments.</t>
  </si>
  <si>
    <t xml:space="preserve">Expenses (the accrual concept) are reported in three different ways in government budget documents, each of which have various sub-components: </t>
  </si>
  <si>
    <t>1. Programs</t>
  </si>
  <si>
    <t>Expenses are split according to the name of the program, often linked to a particular act of parliament.</t>
  </si>
  <si>
    <t>Examples:  The Age Pension; Commonwealth Seniors Health Card; Pension Supplement.</t>
  </si>
  <si>
    <t>Portfolio Budget Statements include details on each of the hundreds of programs administered by the various government agencies.</t>
  </si>
  <si>
    <t>Historical data for the program-level splits are not shown in this workbook.</t>
  </si>
  <si>
    <t>2. Functions</t>
  </si>
  <si>
    <t>Expenses are split according to the broad purpose of each program.</t>
  </si>
  <si>
    <t>Example:  'Assistance to the aged'.</t>
  </si>
  <si>
    <t>This is the most detailed information on expenses presented in Budget papers.</t>
  </si>
  <si>
    <t>The functional split enables expenses to be presented in a table of manageable size while providing significant detail without being subject to changes in the naming or form of programs.</t>
  </si>
  <si>
    <t>Historical data for the functional splits are shown in this workbook in Table 5.</t>
  </si>
  <si>
    <t>3. Economic (operating)</t>
  </si>
  <si>
    <t>Expenses are split according to their purpose in the operation of the government.</t>
  </si>
  <si>
    <t>Example:  'Current transfers - personal benefits'.</t>
  </si>
  <si>
    <r>
      <t xml:space="preserve">Expenses are reported in this way for financial reporting requirements in the </t>
    </r>
    <r>
      <rPr>
        <i/>
        <sz val="11"/>
        <color theme="1"/>
        <rFont val="Calibri"/>
        <family val="2"/>
        <scheme val="minor"/>
      </rPr>
      <t>Operating Statement</t>
    </r>
    <r>
      <rPr>
        <sz val="11"/>
        <color theme="1"/>
        <rFont val="Calibri"/>
        <family val="2"/>
        <scheme val="minor"/>
      </rPr>
      <t xml:space="preserve">, analagous to a business's profit and loss accounts and based on international </t>
    </r>
    <r>
      <rPr>
        <i/>
        <sz val="11"/>
        <color theme="1"/>
        <rFont val="Calibri"/>
        <family val="2"/>
      </rPr>
      <t>Government Finance Statistics</t>
    </r>
    <r>
      <rPr>
        <sz val="11"/>
        <color theme="1"/>
        <rFont val="Calibri"/>
        <family val="2"/>
      </rPr>
      <t xml:space="preserve"> standards.</t>
    </r>
  </si>
  <si>
    <t>Compared to the Program and Functional splits, there are only a few categories of operating expenses.</t>
  </si>
  <si>
    <t>Each government agency reports financial statements, including expenses, in its Annual Reports.</t>
  </si>
  <si>
    <t>Fiscal data on this basis extends back to 1953-54.</t>
  </si>
  <si>
    <t>Historical data for the detailed financial statements, including expenses, will be published in future editions of this workbook.</t>
  </si>
  <si>
    <r>
      <t xml:space="preserve">Payments (the cash concept) and the accompanying income flow, receipts, are reported in the </t>
    </r>
    <r>
      <rPr>
        <i/>
        <sz val="11"/>
        <color theme="1"/>
        <rFont val="Calibri"/>
        <family val="2"/>
        <scheme val="minor"/>
      </rPr>
      <t>Cash Flow Statement</t>
    </r>
    <r>
      <rPr>
        <sz val="11"/>
        <color theme="1"/>
        <rFont val="Calibri"/>
        <family val="2"/>
        <scheme val="minor"/>
      </rPr>
      <t xml:space="preserve">, another of the financial statements required under </t>
    </r>
    <r>
      <rPr>
        <i/>
        <sz val="11"/>
        <color theme="1"/>
        <rFont val="Calibri"/>
        <family val="2"/>
      </rPr>
      <t xml:space="preserve">Government Finance Statistics </t>
    </r>
    <r>
      <rPr>
        <sz val="11"/>
        <color theme="1"/>
        <rFont val="Calibri"/>
        <family val="2"/>
      </rPr>
      <t>standards</t>
    </r>
    <r>
      <rPr>
        <sz val="11"/>
        <color theme="1"/>
        <rFont val="Calibri"/>
        <family val="2"/>
        <scheme val="minor"/>
      </rPr>
      <t>.</t>
    </r>
  </si>
  <si>
    <t>There are five sub-categories of cash flows presented in the cash flow statement:</t>
  </si>
  <si>
    <t>1. Cash flows from operating activities</t>
  </si>
  <si>
    <t>Amounts received or paid as a result of the day-to-day operations of the government</t>
  </si>
  <si>
    <t>2. Cash flows from investments in non-financial assets</t>
  </si>
  <si>
    <t>Amounts for the acquisition or sale of property, plant and equipment, intangibles and other long-term assets.</t>
  </si>
  <si>
    <t>3. Cash flows from investments in financial assets for policy purposes</t>
  </si>
  <si>
    <t>Amounts for the acquisition or repayment of financial assets, where the asset relates to the implementation of specific government policies.</t>
  </si>
  <si>
    <t>Examples of the assets:  education and infrastructure loans</t>
  </si>
  <si>
    <t>These amounts were previously known as 'net advances'.</t>
  </si>
  <si>
    <t>4. Cash flows from investments in financial assets for liquidity purposes</t>
  </si>
  <si>
    <t>Amounts for the acquisition or repayment of financial assets, where the asset is designed to manage future cash flows and is intended to earn a commercial rate of return.</t>
  </si>
  <si>
    <t>Examples of the assets:  term deposits and government funds, such as the Superannuation Future Fund and the Medical Research Future Fund.</t>
  </si>
  <si>
    <t>5. Cash flows from investments in financial assets for financing purposes</t>
  </si>
  <si>
    <t>Amounts for the acquisition or repayment of financial assets, where the asset is designed to raise funds for the government in order to meet a cash shortfall from the previous four sub-categories, and which is repaid in the event of a cash surplus.</t>
  </si>
  <si>
    <t>The vast majority of these assets are government bonds, which form the bulk of government debt.</t>
  </si>
  <si>
    <t>The Underlying Cash Balance (UCB) includes cash flows from the first and second of these sub-categories.</t>
  </si>
  <si>
    <t>The Headline Cash Balance (HCB) includes cash flows from the first, second and third of these sub-categories.</t>
  </si>
  <si>
    <t>Data revisions</t>
  </si>
  <si>
    <t>Historical series are regularly revised, mainly due to changes to accounting standards.</t>
  </si>
  <si>
    <t>Many of the revisions are simply involve moving a sub-component from one category to another, without affecting totals.</t>
  </si>
  <si>
    <t>For example, a particular type of government revenue may have previously been classified as non-tax revenue but is now classified as tax, with no effect on total government revenue.</t>
  </si>
  <si>
    <t>Other revisions may occur because a component was previously 'netted out' but is now explicitly identified.</t>
  </si>
  <si>
    <t>For example, the 1992-93 Budget Paper 1 (page 5.7) reports that the Diesel Fuel Rebate had been previously been treated as an offset to revenue but was now being treated as an expense, with historical data being revised accordingly.</t>
  </si>
  <si>
    <t>This change had the effect of increasing the historical series for both revenue and expenses, with no net change to the budget balance.</t>
  </si>
  <si>
    <t>Similar revisions may occur in cases where one part of the government makes payments to another part of the government - see the 2008-09 Budget paper 1 (page 10-5) for several examples.</t>
  </si>
  <si>
    <t>This data is on an accrual basis.  Accrual accounting began in 1999-2000.</t>
  </si>
  <si>
    <t>This data is published in the Budget papers in the online supplementary tables, back to 2005-06.</t>
  </si>
  <si>
    <t>Data before 2005-06 has been subject to revisions, but some of these have been applied on a pro-rata basis where amounts for specific heads of revenue are unpublished.</t>
  </si>
  <si>
    <t xml:space="preserve">The largest of these revisions was at the 2015-16 Budget, reflecting a change by the Australian Tax Office (ATO) to the accounting treatment of penalty and interest imposition and remissions in its financial statements. </t>
  </si>
  <si>
    <t xml:space="preserve">Penalties that are imposed and remitted on the same day are now not recognised as revenue or as an expense where the ATO did not have any intention to maintain the full amount imposed. </t>
  </si>
  <si>
    <t>This change decreased revenue and expenses but had no impact on the fiscal balance for the general government sector.</t>
  </si>
  <si>
    <t>The revisions total around $500 million over five years from 2000-01 to 2004-05.</t>
  </si>
  <si>
    <t>Table 6: Receipts by head of revenue (cash accounting)</t>
  </si>
  <si>
    <t>This data is on a cash basis.</t>
  </si>
  <si>
    <t>The historical data is largely sourced from here, which includes significantly more detail, particularly for historical excise and customs taxes:</t>
  </si>
  <si>
    <t>https://data.gov.au/data/dataset/ad-hoc-data-requests/resource/ab28891e-b18e-4bba-8103-00215b517253</t>
  </si>
  <si>
    <t>Please consult the notes page in this link for more important information on the construction of the data.</t>
  </si>
  <si>
    <t>Before 1999, receipts data was published in a time-series table showing around 10 years of data. The figures shown here are taken from the final instance of them appearing. For example, the data for 1985-86 was sourced from the 1995-96 Budget.</t>
  </si>
  <si>
    <t>Prior to 1965–66 amounts were reported in pounds. These have been converted to dollars at the rate of £1 equal to $2.</t>
  </si>
  <si>
    <t>Historical non-tax receipts, particularly before the 1960s, may include items which are now treated as outside of the General Government sector, such as income to certain government businesses.</t>
  </si>
  <si>
    <t>Aggregates in this table may not equal those in Table 8, owing to subsequent data revisions which have not been published at a disaggregated level.</t>
  </si>
  <si>
    <t>We have attempted to place functions on a consistent basis, however reporting categories have changed over time, and consolidating these has required judgements. We will continue to refine the data over time and revisions may occur.</t>
  </si>
  <si>
    <t>This means that the amounts shown for total expenses in Row 161 (the orginally published amounts) are different from those in Row 163 (the current revised series).</t>
  </si>
  <si>
    <t>There is also likely to have been revisions between functions and sub-functions, with the total left unchanged.</t>
  </si>
  <si>
    <t>The time-series data shown here should therefore be used with caution.</t>
  </si>
  <si>
    <t>Particular caution should be applied regarding Health sub-functions during the period from 2007 to 2011, where the sub-function names changed regularly, with the current titles not necessarily comparable with previous titles.</t>
  </si>
  <si>
    <t>See the explanatory notes for Table 6 for more information on historical revisions.</t>
  </si>
  <si>
    <t xml:space="preserve">Drawing valid comparisons between cash and accrual budget data may not be possible due to differences in accounting methods, so caution should be exercised when making comparision across this time-series. </t>
  </si>
  <si>
    <t>Before 1999, this data was published in a time-series table showing around 10 years of data. The figures shown here are taken from the final instance of them appearing. For example, the data for 1985-86 was sourced from the 1995-96 Budget.</t>
  </si>
  <si>
    <t>Because historical data is periodically revised, reflecting changes to accounting standards (see below), extending the data back before 1970-71 requires assumptions regarding how the revisions would have affected the earlier years.</t>
  </si>
  <si>
    <t>This worksheet shows the data series and how they were constructed via the formulas.</t>
  </si>
  <si>
    <t>Because the pre-1970 data is calculated via assumptions (rather than aggregated from base data), the series should be considered as reasonable estimates of their true values.</t>
  </si>
  <si>
    <t>This calculated pre-1970 data may be revised in the future with methodological improvements.</t>
  </si>
  <si>
    <t xml:space="preserve">While the HCB was in deficit for the entire period from 1953-54 to 1987-88 (except for a small surplus in 1970-71), the UCB was in surplus each year from 1953-54 to 1975-76.  </t>
  </si>
  <si>
    <t>Most of these underlying surpluses were at least 2% of GDP, which is large by historical standards.</t>
  </si>
  <si>
    <t>During this period, governments were making significant investments into financial assets for policy purposes (net advances), which improved the government's balance sheet. Nearly 80% of these investments were loans to state governments. This means that while the budget was broadly balanced in terms of the HCB, the budget was also in a significant surplus position abstracting from the purchases of financial assets (the UCB).</t>
  </si>
  <si>
    <t>The PBO is investigating the feasibility of estimating cash flows before 1953-54 on a comparable basis</t>
  </si>
  <si>
    <t>Method</t>
  </si>
  <si>
    <t>The series are calculated from growing the 1970-71 amounts back into the past using growth rates from earlier vintages of the same series.</t>
  </si>
  <si>
    <t>Until the early 1990s, most Budgets included only around a decade of historical data, such that several editions are needed to extend the series back.</t>
  </si>
  <si>
    <t>Two budgets of the past 30 years included long time-series, which form the basis of the extension back for several items.</t>
  </si>
  <si>
    <t>The 1992-93 Budget paper 1 (page 5.6) included data back to 1953-54 for receipts and 'headline' payments.</t>
  </si>
  <si>
    <t>The 1998-99 Budget Paper 1 (page 2-70) included data back to 1960-61 for tax receipts, non-tax receipts and 'underlying' payments, generating an underlying cash balance (UCB)</t>
  </si>
  <si>
    <t>The remaining key item, 'Net Advances' (now known as 'Net cash flows from investments in financial assets for policy purposes'), is extended back via several of the decade-long historical series published in various Budgets.</t>
  </si>
  <si>
    <t>Additivity of the series is retained.</t>
  </si>
  <si>
    <t>This table shows historical data for Australian government securities on issue, sometimes referred to a 'gross debt'.</t>
  </si>
  <si>
    <t>Debt was zero from 1900–01 to 1910–11, excluding State debt managed by the Australian government.</t>
  </si>
  <si>
    <r>
      <t xml:space="preserve">Some of this data has previously been published in the PBO's report </t>
    </r>
    <r>
      <rPr>
        <i/>
        <sz val="11"/>
        <color theme="1"/>
        <rFont val="Calibri"/>
        <family val="2"/>
        <scheme val="minor"/>
      </rPr>
      <t xml:space="preserve">Fiscal Sustainability </t>
    </r>
    <r>
      <rPr>
        <sz val="11"/>
        <color theme="1"/>
        <rFont val="Calibri"/>
        <family val="2"/>
        <scheme val="minor"/>
      </rPr>
      <t>(28 April 2021)</t>
    </r>
    <r>
      <rPr>
        <sz val="11"/>
        <color theme="1"/>
        <rFont val="Calibri"/>
        <family val="2"/>
        <scheme val="minor"/>
      </rPr>
      <t>.</t>
    </r>
  </si>
  <si>
    <t>Data may be revised in the future following further analysis.</t>
  </si>
  <si>
    <r>
      <t xml:space="preserve">Operating Statement - an itemised statement of economic flows, including revenue, expenses and other flows, resulting in two key budget aggregates, the </t>
    </r>
    <r>
      <rPr>
        <i/>
        <sz val="11"/>
        <color theme="1"/>
        <rFont val="Calibri"/>
        <family val="2"/>
        <scheme val="minor"/>
      </rPr>
      <t>Net Operating Balance</t>
    </r>
    <r>
      <rPr>
        <sz val="11"/>
        <color theme="1"/>
        <rFont val="Calibri"/>
        <family val="2"/>
        <scheme val="minor"/>
      </rPr>
      <t xml:space="preserve"> and the </t>
    </r>
    <r>
      <rPr>
        <i/>
        <sz val="11"/>
        <color theme="1"/>
        <rFont val="Calibri"/>
        <family val="2"/>
        <scheme val="minor"/>
      </rPr>
      <t>Fiscal Balance.</t>
    </r>
  </si>
  <si>
    <r>
      <t xml:space="preserve">Balance Sheet - an itemised statement of assets and liabilities, as at 30 June, including key aggregates such as </t>
    </r>
    <r>
      <rPr>
        <i/>
        <sz val="11"/>
        <color theme="1"/>
        <rFont val="Calibri"/>
        <family val="2"/>
      </rPr>
      <t>Net Debt</t>
    </r>
    <r>
      <rPr>
        <sz val="11"/>
        <color theme="1"/>
        <rFont val="Calibri"/>
        <family val="2"/>
      </rPr>
      <t xml:space="preserve">and </t>
    </r>
    <r>
      <rPr>
        <i/>
        <sz val="11"/>
        <color theme="1"/>
        <rFont val="Calibri"/>
        <family val="2"/>
      </rPr>
      <t>Net Worth.</t>
    </r>
  </si>
  <si>
    <r>
      <t xml:space="preserve">Cash Flow Statement - an itemised statement of cash flows, resulting in two key budget aggregates, the </t>
    </r>
    <r>
      <rPr>
        <i/>
        <sz val="11"/>
        <color theme="1"/>
        <rFont val="Calibri"/>
        <family val="2"/>
      </rPr>
      <t xml:space="preserve">Underlying Cash Balance </t>
    </r>
    <r>
      <rPr>
        <sz val="11"/>
        <color theme="1"/>
        <rFont val="Calibri"/>
        <family val="2"/>
      </rPr>
      <t>and the</t>
    </r>
    <r>
      <rPr>
        <i/>
        <sz val="11"/>
        <color theme="1"/>
        <rFont val="Calibri"/>
        <family val="2"/>
      </rPr>
      <t xml:space="preserve"> Headline Cash Balance.</t>
    </r>
  </si>
  <si>
    <t>These statements have existed in close to the current form since 1999-2000.</t>
  </si>
  <si>
    <r>
      <t>The financial statements have included significantly more information since the 2007-08</t>
    </r>
    <r>
      <rPr>
        <i/>
        <sz val="11"/>
        <color theme="1"/>
        <rFont val="Calibri"/>
        <family val="2"/>
        <scheme val="minor"/>
      </rPr>
      <t xml:space="preserve"> Final Budget Outcome</t>
    </r>
    <r>
      <rPr>
        <sz val="11"/>
        <color theme="1"/>
        <rFont val="Calibri"/>
        <family val="2"/>
        <scheme val="minor"/>
      </rPr>
      <t>.</t>
    </r>
  </si>
  <si>
    <t>2023-24 MYEFO</t>
  </si>
  <si>
    <t>MYEFO</t>
  </si>
  <si>
    <t>E.1</t>
  </si>
  <si>
    <t>E.3</t>
  </si>
  <si>
    <t>E.2</t>
  </si>
  <si>
    <t>Notes:</t>
  </si>
  <si>
    <t>E.4</t>
  </si>
  <si>
    <t>E.5</t>
  </si>
  <si>
    <t>E.7</t>
  </si>
  <si>
    <t>E.6</t>
  </si>
  <si>
    <t>E.8</t>
  </si>
  <si>
    <t>E.9</t>
  </si>
  <si>
    <t>E.10</t>
  </si>
  <si>
    <t>(a) (q)</t>
  </si>
  <si>
    <t>(b) (q)</t>
  </si>
  <si>
    <t>(q) Estimates are not available in MYEFO</t>
  </si>
  <si>
    <t>Calculated series 1953-54 to 2022-23</t>
  </si>
  <si>
    <t>2022-23 National Accounts</t>
  </si>
  <si>
    <t>(e) Estimates</t>
  </si>
  <si>
    <t>Online budget glossary | pbo</t>
  </si>
  <si>
    <t>Budget Paper 1 includes a list of the largest 20 programs (some being aggregates of several smaller programs) - for example, see page 202 of the 2023-24 Budget.</t>
  </si>
  <si>
    <t>The consolidated total across all of government is reported in the yearly Consolidated Financial Statements and the Final Budget Outcome, in the operating statement table - for example, the 2021-22 Consolidated Financial Statements, page 35.</t>
  </si>
  <si>
    <t>The table is published only for the year just completed. The time-series data shown here simply collates each of those tables.</t>
  </si>
  <si>
    <t>Explanations for trends in the data are not provided here. Commentary may be found in the relevant budget papers.</t>
  </si>
  <si>
    <t>Revisions to historical data are not accounted for. Since 1999-2000, the government has not re-published the functional expenses data for prior years each time data is revised.</t>
  </si>
  <si>
    <t>Some series are no longer published. For example, since 2007-08 two separate sub-functions, "Assistance to the unemployed" and "Assistance to the sick", have been published together rather than separately.</t>
  </si>
  <si>
    <t>Budget data between 1964-65 to 1998-99 was published on a cash basis until the implemention of accrual accounting in 1999-2000. There is therefore a significant structural break between 1998-99 and 1999-2000.</t>
  </si>
  <si>
    <t>Data is shown on a 'headline cash' basis until 1987-88, and on an 'underlying cash' basis from 1988-89 to 1998-99. In some cases the headline cash data enables an estimate for the underlying series, which is also shown.</t>
  </si>
  <si>
    <t>The historical data series included in annual Budget papers extend back to 1970-71. This worksheet extends key budget aggregates back to 1953-54.</t>
  </si>
  <si>
    <t>The calculations result in a series back to 1953-54 for the Underlying Cash Balance (UCB), a concept which did not exist in Budget papers until the 1990s. In earlier years, the most prominent measure of the budget balance was what is now referred to as the Headline Cash Balance (HCB).</t>
  </si>
  <si>
    <t>For example, in order to generate 1969-70 values for receipts, we used the series published in the 1998-99 Budget, which went back to 1960-61, assuming that while subsequent revisions since then may have affected the dollar amounts, they did not materially affect the growth rates. Receipts were $8,290 million in 1970-71.  According to the 1998-99 Budget, receipts grew by 13 per cent between 1969-70 and 1970-71, implying that receipts in 1969-70 were $7,332 million.</t>
  </si>
  <si>
    <t xml:space="preserve">Until the mid-1990s the Australian government managed State debt on their behalf. This debt is included in the total gross debt amounts.  </t>
  </si>
  <si>
    <t>War debt ceased being separately identified in Budget documents after 1962.  Although official documents report figures regarding war debt as being ‘no longer available’ after 1962 (eg Commonwealth Grants Commission 34th Report, 1967), Parliamentary Hansard reports ‘unacquired war debt’ of over $1 billion (4% of GDP) still outstanding as at 30 June 1968 (Question Upon Notice No. 951, from Mr Hayden to then Treasurer McMahon, answered 26 November 1968).</t>
  </si>
  <si>
    <t>Consistent with the treatment in the Budget, securities held by government investment funds have been netted out (on a pro-rata basis between Commonwealth non-war debt and State debt). Figures for War Debt are net of internal Treasury Bills (war). In some years the amount of securities held by government investment funds is estimated.</t>
  </si>
  <si>
    <t>Each budget update includes the three primary financial statements, which comply with both the  Australian Bureau of Statistics’ (ABS) accrual Government Finance Statistics (GFS) and Australian Accounting Standards (AAS). The statements are:</t>
  </si>
  <si>
    <t>In addition to these three primary tables, the financial statements also include many 'notes', which are tables of additional data. Because the tables are presented here in a spreadsheet, rather than in a printed document, the notes are incorporated within the main tables rather than separately.</t>
  </si>
  <si>
    <r>
      <t xml:space="preserve">The tables are shown as they were published at each </t>
    </r>
    <r>
      <rPr>
        <i/>
        <sz val="11"/>
        <color theme="1"/>
        <rFont val="Calibri"/>
        <family val="2"/>
        <scheme val="minor"/>
      </rPr>
      <t>Final Budget Outcome</t>
    </r>
    <r>
      <rPr>
        <sz val="11"/>
        <color theme="1"/>
        <rFont val="Calibri"/>
        <family val="2"/>
        <scheme val="minor"/>
      </rPr>
      <t>, and do not account for subsequent revisions. For each of the key budget aggregates, the current (revised) series, as published in the latest budget update, is shown in the following row with the difference below that. The reasons for the revisions are explained in the various budget documents. Disaggregated revised series were published before 1999 but have not been published since.</t>
    </r>
  </si>
  <si>
    <r>
      <t xml:space="preserve">Between the 1999-2000 and 2006-07 </t>
    </r>
    <r>
      <rPr>
        <i/>
        <sz val="11"/>
        <color theme="1"/>
        <rFont val="Calibri"/>
        <family val="2"/>
        <scheme val="minor"/>
      </rPr>
      <t>Final Budget Outcomes</t>
    </r>
    <r>
      <rPr>
        <sz val="11"/>
        <color theme="1"/>
        <rFont val="Calibri"/>
        <family val="2"/>
        <scheme val="minor"/>
      </rPr>
      <t>, two sets of financial statements were published, on GFS and AAS bases. Two differences are noted here:</t>
    </r>
  </si>
  <si>
    <t>The Goods and Services Tax (GST). The data shown here uses the financial statements which treated the GST in line with the current standards, as commonwealth revenue and expense.</t>
  </si>
  <si>
    <t>The AAS statements generally included more detail than the GFS statements. Some of the AAS detail has been used for the data presented here, on the basis that the amounts would not be expected to have been significantly different, but in some cases the individual items will not sum to the GFS total.</t>
  </si>
  <si>
    <t>Table 1: Cash flow aggregates</t>
  </si>
  <si>
    <t>Table 2: Debt, net interest payments and net worth</t>
  </si>
  <si>
    <t>Table 3: Fiscal (accrual) aggregates</t>
  </si>
  <si>
    <t>Table 4: Institutional sectors - cash flow and operating aggregates</t>
  </si>
  <si>
    <t>Table 5: Revenue by head of revenue (accrual accounting)</t>
  </si>
  <si>
    <t>Table 7: Expenses by function and sub-function since 1964-65</t>
  </si>
  <si>
    <t>Table 8: Historical cash flow data since 1953-54</t>
  </si>
  <si>
    <t>Table 9: Historical debt data since 1900-01</t>
  </si>
  <si>
    <t>Background: more detailed context, methodology and information</t>
  </si>
  <si>
    <t>Table 10: General government financial statements</t>
  </si>
  <si>
    <t>(d) (f)</t>
  </si>
  <si>
    <t xml:space="preserve">(d) From 2023–24 onwards, data for AGS on issue are estimates and are rounded to the nearest $1 billion. </t>
  </si>
  <si>
    <t>(f) Total AGS on issue includes AGS held on behalf of the states and the Northern Territory.</t>
  </si>
  <si>
    <t>(g) Interest paid consists of all cash interest payments of the general government sector, including those relating to AGS on issue.</t>
  </si>
  <si>
    <t>(h) Net worth is equal to total assets less total liabilities.</t>
  </si>
  <si>
    <t>(i) Net financial worth is equal to financial assets less total liabilities.</t>
  </si>
  <si>
    <t>(i) (q)</t>
  </si>
  <si>
    <t xml:space="preserve">(p) Outcomes for the 1998-99 year were not published. Figures here are the forecasts publushed in the 1998-99 Budget. </t>
  </si>
  <si>
    <t>General note: the time-series presented here include several structural breaks, as described in the notes below and on the 'Background' sheet.</t>
  </si>
  <si>
    <t>(b) War debt was not separately identified after 1961-62. See Background sheet for more details.</t>
  </si>
  <si>
    <t>Source: Budget Papers 1901–present and PBO analysis.</t>
  </si>
  <si>
    <t>Expenses and payments: general notes</t>
  </si>
  <si>
    <t>Table 7: Expenses by function and sub-function</t>
  </si>
  <si>
    <t>Table 8: Long-term cash flow data</t>
  </si>
  <si>
    <t>Table 9: Long-term debt data</t>
  </si>
  <si>
    <r>
      <t xml:space="preserve">The table shown in this sheet contains detailed information on expenses split into different </t>
    </r>
    <r>
      <rPr>
        <sz val="11"/>
        <color theme="1"/>
        <rFont val="Calibri"/>
        <family val="2"/>
      </rPr>
      <t>functions</t>
    </r>
    <r>
      <rPr>
        <sz val="11"/>
        <color theme="1"/>
        <rFont val="Calibri"/>
        <family val="2"/>
        <scheme val="minor"/>
      </rPr>
      <t xml:space="preserve"> and sub-functions (the second category in the list above).</t>
    </r>
  </si>
  <si>
    <t>Other current grants expense</t>
  </si>
  <si>
    <t>IMF quota and SDR holdings</t>
  </si>
  <si>
    <t>Structured Finance Securities</t>
  </si>
  <si>
    <t>Collective investment vehicles</t>
  </si>
  <si>
    <t>Other interest bearing securities</t>
  </si>
  <si>
    <t>Other plant, equipment and infrastructure</t>
  </si>
  <si>
    <t>(h) Prior to the 2023-24 Budget, "Structured Finance Securities", "collective investment vehicles" and "other interest bearing securities" were contained within "other".</t>
  </si>
  <si>
    <t>(i) Includes right of use (leased) assets, resulting from implementation of AASB 16.</t>
  </si>
  <si>
    <t>(j) The large increase in 2007-08 reflects that purchases of specialist military equipment are now treated as net capital investment rather than as expenses.</t>
  </si>
  <si>
    <t>(k) Before 2007-08, the breakdown reflects Australian Accounting Standards Financial Statements.</t>
  </si>
  <si>
    <t>(l) This aggregate was not reported prior to 2007-08, but has been calculated here from relevant sub-components.</t>
  </si>
  <si>
    <t xml:space="preserve">(m) For budget reporting purposes, a discount rate of 5.0 per cent determined by actuaries is used to value the superannuation liability. This reflects the average annual rate estimated to apply over the term of the liability and it reduces the volatility in reported liabilities that would occur from year to year if the spot rates on long-term government bonds were used. Consistent with AAS, the superannuation liability for the 2022 – 23 FBO was calculated using the spot rates on long-term government bonds as at 30 June 2023 that best matched each individual scheme’s liability duration. These rates were between 4.0 and 4.4 per cent per annum. </t>
  </si>
  <si>
    <t>(n) Before 2007-08, reflects Australian Accounting Standards Financial Statements</t>
  </si>
  <si>
    <t>(o) Net worth equals total assets minus total liabilities.</t>
  </si>
  <si>
    <t>(p) Net financial worth equals total financial assets minus total liabilities.</t>
  </si>
  <si>
    <t>(q) Net financial liabilities equals total liabilities less financial assets other than investments in other public sector entities.</t>
  </si>
  <si>
    <t>(r) Net debt is the sum of interest bearing liabilities less the sum of selected financial seets (cash and deposits, advances paid and investments, loans and placements).</t>
  </si>
  <si>
    <t>(v)</t>
  </si>
  <si>
    <t>(s) Reported as "Salaries, wages and other entitlements" until 2007-08. It is consistent with the ABS GFS classification, other employee related payments are classified separately from wages and salaries under other payments.</t>
  </si>
  <si>
    <t>(v) The term underlying cash balance is not used by the ABS.</t>
  </si>
  <si>
    <t>(a) (c)</t>
  </si>
  <si>
    <r>
      <t xml:space="preserve">(t) GFS cash surplus/deficit equals net cash flows from operating activities and investments in  non-financial assets. Up to 2015-16, the GFS cash surplus included finance leases (see </t>
    </r>
    <r>
      <rPr>
        <i/>
        <sz val="11"/>
        <color rgb="FF757171"/>
        <rFont val="Calibri"/>
        <family val="2"/>
        <scheme val="minor"/>
      </rPr>
      <t>2016-17 Final Budget Outcome</t>
    </r>
    <r>
      <rPr>
        <sz val="11"/>
        <color rgb="FF757171"/>
        <rFont val="Calibri"/>
        <family val="2"/>
        <scheme val="minor"/>
      </rPr>
      <t>, page 21)</t>
    </r>
  </si>
  <si>
    <t>Chart 2.16</t>
  </si>
  <si>
    <t>(e) Public debt interest estimates are calculated using the contract interest rates incurred on existing 
Australian Government Securities (AGS), previously referred to as Commonwealth Government 
Securities, when issued and on technical assumptions, based on prevailing market interest rates across
the yield curve, for yields on future AGS issuance.</t>
  </si>
  <si>
    <t>(u) ‘Net cash flows from financing activities for leases’ has been renamed to ‘principal payments of lease 
liabilities’. Principal payments of lease liabilities, which are financing cash payments, are deducted in the 
calculation of the underlying cash balance to maintain consistency of measure following the 
implementation of AASB16.</t>
  </si>
  <si>
    <t>(f) Expenses associated with the purchase or sale of assets. Between 2002-03 and 2007-08, these were reported against the Contingency Reserve function.</t>
  </si>
  <si>
    <t xml:space="preserve">(g) Between 1987-88 and 1989-90 the 'Immigration' budget data was unavailable. From 1999-2000 to 2007-08, the 'Immigration' sub-function was included in the total for 'Total labour and employment affairs'. Since 2008-09, the Immigration sub-function has not been included in that total. The data shown here reflect the current presentation. </t>
  </si>
  <si>
    <r>
      <t xml:space="preserve">(i) Australian Bureau of Statistics, 'Australian National Accounts: National Income, Expenditure and Product' (historical GDP data) and calculated from various amounts from the MYEFO shown in dollar terms and as a share of GDP, and rounded to the nearest $ billion. The calculations take into account around 14 different metrics to determine the highest and lowest possible values, with the amount shown being the average of these two amounts. This is the same methodology used in the PBO's </t>
    </r>
    <r>
      <rPr>
        <i/>
        <sz val="9"/>
        <color rgb="FF757171"/>
        <rFont val="Calibri"/>
        <family val="2"/>
      </rPr>
      <t>Historical Budget Forecasts</t>
    </r>
    <r>
      <rPr>
        <sz val="9"/>
        <color rgb="FF757171"/>
        <rFont val="Calibri"/>
        <family val="2"/>
      </rPr>
      <t xml:space="preserve"> dataset.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</si>
</sst>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0;@"/>
    <numFmt numFmtId="167" formatCode="#,##0.0000"/>
  </numFmts>
  <fonts count="6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8"/>
      <name val="Calibri"/>
      <family val="2"/>
      <scheme val="minor"/>
    </font>
    <font>
      <sz val="11"/>
      <color theme="3"/>
      <name val="Calibri"/>
      <family val="2"/>
      <scheme val="minor"/>
    </font>
    <font>
      <sz val="11"/>
      <color theme="4"/>
      <name val="Calibri"/>
      <family val="2"/>
      <scheme val="minor"/>
    </font>
    <font>
      <b/>
      <sz val="14"/>
      <name val="Calibri"/>
      <family val="2"/>
      <scheme val="minor"/>
    </font>
    <font>
      <sz val="11"/>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sz val="9"/>
      <color theme="2" tint="-0.499984740745262"/>
      <name val="Calibri"/>
      <family val="2"/>
      <scheme val="minor"/>
    </font>
    <font>
      <b/>
      <i/>
      <sz val="11"/>
      <color theme="1"/>
      <name val="Calibri"/>
      <family val="2"/>
      <scheme val="minor"/>
    </font>
    <font>
      <b/>
      <sz val="11"/>
      <color theme="1"/>
      <name val="Calibri"/>
      <family val="2"/>
    </font>
    <font>
      <u/>
      <sz val="11"/>
      <color theme="1"/>
      <name val="Calibri"/>
      <family val="2"/>
      <scheme val="minor"/>
    </font>
    <font>
      <i/>
      <sz val="11"/>
      <color theme="1"/>
      <name val="Calibri"/>
      <family val="2"/>
    </font>
    <font>
      <sz val="11"/>
      <color theme="1"/>
      <name val="Calibri"/>
      <family val="2"/>
    </font>
    <font>
      <b/>
      <sz val="11"/>
      <color rgb="FF3D4D7D"/>
      <name val="Calibri"/>
      <family val="2"/>
      <scheme val="minor"/>
    </font>
    <font>
      <sz val="11"/>
      <color rgb="FF3D4D7D"/>
      <name val="Calibri"/>
      <family val="2"/>
      <scheme val="minor"/>
    </font>
    <font>
      <sz val="9"/>
      <color rgb="FF788183"/>
      <name val="Calibri"/>
      <family val="2"/>
      <scheme val="minor"/>
    </font>
    <font>
      <sz val="8"/>
      <color theme="1"/>
      <name val="Arial"/>
      <family val="2"/>
    </font>
    <font>
      <sz val="9"/>
      <color rgb="FF788184"/>
      <name val="Calibri"/>
      <family val="2"/>
      <scheme val="minor"/>
    </font>
    <font>
      <b/>
      <sz val="11"/>
      <color rgb="FFFF0000"/>
      <name val="Calibri"/>
      <family val="2"/>
      <scheme val="minor"/>
    </font>
    <font>
      <b/>
      <sz val="11"/>
      <color rgb="FF000000"/>
      <name val="Calibri"/>
      <family val="2"/>
    </font>
    <font>
      <i/>
      <sz val="11"/>
      <color rgb="FF000000"/>
      <name val="Calibri"/>
      <family val="2"/>
    </font>
    <font>
      <b/>
      <sz val="11"/>
      <name val="Calibri"/>
      <family val="2"/>
    </font>
    <font>
      <sz val="9"/>
      <color rgb="FF757171"/>
      <name val="Calibri"/>
      <family val="2"/>
    </font>
    <font>
      <sz val="11"/>
      <color theme="9"/>
      <name val="Calibri"/>
      <family val="2"/>
      <scheme val="minor"/>
    </font>
    <font>
      <sz val="10"/>
      <name val="Arial"/>
      <family val="2"/>
    </font>
    <font>
      <sz val="11"/>
      <color theme="5" tint="-0.249977111117893"/>
      <name val="Calibri"/>
      <family val="2"/>
    </font>
    <font>
      <sz val="11"/>
      <color theme="5" tint="-0.249977111117893"/>
      <name val="Calibri"/>
      <family val="2"/>
      <scheme val="minor"/>
    </font>
    <font>
      <i/>
      <sz val="11"/>
      <color theme="5" tint="-0.249977111117893"/>
      <name val="Calibri"/>
      <family val="2"/>
      <scheme val="minor"/>
    </font>
    <font>
      <b/>
      <sz val="11"/>
      <name val="Calibri"/>
      <family val="2"/>
      <scheme val="minor"/>
    </font>
    <font>
      <b/>
      <sz val="11"/>
      <color theme="5" tint="-0.249977111117893"/>
      <name val="Calibri"/>
      <family val="2"/>
      <scheme val="minor"/>
    </font>
    <font>
      <b/>
      <sz val="11"/>
      <color rgb="FFC00000"/>
      <name val="Calibri"/>
      <family val="2"/>
      <scheme val="minor"/>
    </font>
    <font>
      <b/>
      <sz val="11"/>
      <color rgb="FF000000"/>
      <name val="Calibri"/>
      <family val="2"/>
      <scheme val="minor"/>
    </font>
    <font>
      <sz val="11"/>
      <color rgb="FF000000"/>
      <name val="Calibri"/>
      <family val="2"/>
      <scheme val="minor"/>
    </font>
    <font>
      <sz val="11"/>
      <color theme="5"/>
      <name val="Calibri"/>
      <family val="2"/>
      <scheme val="minor"/>
    </font>
    <font>
      <sz val="11"/>
      <color rgb="FF000000"/>
      <name val="Calibri"/>
      <family val="2"/>
    </font>
    <font>
      <sz val="9"/>
      <color indexed="81"/>
      <name val="Tahoma"/>
      <family val="2"/>
    </font>
    <font>
      <b/>
      <sz val="9"/>
      <color indexed="81"/>
      <name val="Tahoma"/>
      <family val="2"/>
    </font>
    <font>
      <i/>
      <sz val="11"/>
      <name val="Calibri"/>
      <family val="2"/>
      <scheme val="minor"/>
    </font>
    <font>
      <sz val="11"/>
      <name val="Calibri"/>
      <family val="2"/>
    </font>
    <font>
      <i/>
      <sz val="11"/>
      <name val="Calibri"/>
      <family val="2"/>
    </font>
    <font>
      <sz val="9"/>
      <name val="Calibri"/>
      <family val="2"/>
    </font>
    <font>
      <i/>
      <sz val="11"/>
      <color theme="4"/>
      <name val="Calibri"/>
      <family val="2"/>
      <scheme val="minor"/>
    </font>
    <font>
      <sz val="9"/>
      <name val="Calibri"/>
      <family val="2"/>
      <scheme val="minor"/>
    </font>
    <font>
      <sz val="11"/>
      <color rgb="FFFF0000"/>
      <name val="Calibri"/>
      <family val="2"/>
      <scheme val="minor"/>
    </font>
    <font>
      <sz val="11"/>
      <color rgb="FFC00000"/>
      <name val="Calibri"/>
      <family val="2"/>
      <scheme val="minor"/>
    </font>
    <font>
      <sz val="11"/>
      <color rgb="FF0070C0"/>
      <name val="Calibri"/>
      <family val="2"/>
      <scheme val="minor"/>
    </font>
    <font>
      <b/>
      <sz val="11"/>
      <color rgb="FF00B050"/>
      <name val="Calibri"/>
      <family val="2"/>
      <scheme val="minor"/>
    </font>
    <font>
      <sz val="8"/>
      <color rgb="FF000000"/>
      <name val="Arial"/>
      <family val="2"/>
    </font>
    <font>
      <sz val="11"/>
      <color rgb="FF00B050"/>
      <name val="Calibri"/>
      <family val="2"/>
      <scheme val="minor"/>
    </font>
    <font>
      <b/>
      <sz val="8"/>
      <color rgb="FF000000"/>
      <name val="Arial"/>
      <family val="2"/>
    </font>
    <font>
      <i/>
      <sz val="8"/>
      <color rgb="FF000000"/>
      <name val="Arial"/>
      <family val="2"/>
    </font>
    <font>
      <sz val="11"/>
      <color theme="0" tint="-0.249977111117893"/>
      <name val="Calibri"/>
      <family val="2"/>
      <scheme val="minor"/>
    </font>
    <font>
      <sz val="11"/>
      <color rgb="FFFF0000"/>
      <name val="Calibri"/>
      <family val="2"/>
    </font>
    <font>
      <sz val="9"/>
      <color rgb="FF757171"/>
      <name val="Calibri"/>
      <family val="2"/>
      <scheme val="minor"/>
    </font>
    <font>
      <sz val="11"/>
      <color rgb="FF757171"/>
      <name val="Calibri"/>
      <family val="2"/>
      <scheme val="minor"/>
    </font>
    <font>
      <i/>
      <sz val="11"/>
      <color rgb="FF757171"/>
      <name val="Calibri"/>
      <family val="2"/>
      <scheme val="minor"/>
    </font>
    <font>
      <i/>
      <sz val="9"/>
      <color rgb="FF757171"/>
      <name val="Calibri"/>
      <family val="2"/>
    </font>
  </fonts>
  <fills count="7">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FFFFFF"/>
        <bgColor rgb="FF000000"/>
      </patternFill>
    </fill>
    <fill>
      <patternFill patternType="solid">
        <fgColor theme="4" tint="0.79998168889431442"/>
        <bgColor indexed="64"/>
      </patternFill>
    </fill>
    <fill>
      <patternFill patternType="solid">
        <fgColor theme="0"/>
        <bgColor rgb="FF000000"/>
      </patternFill>
    </fill>
  </fills>
  <borders count="22">
    <border>
      <left/>
      <right/>
      <top/>
      <bottom/>
      <diagonal/>
    </border>
    <border>
      <left/>
      <right/>
      <top/>
      <bottom style="thin">
        <color indexed="64"/>
      </bottom>
      <diagonal/>
    </border>
    <border>
      <left style="thin">
        <color theme="0"/>
      </left>
      <right/>
      <top style="thin">
        <color theme="0"/>
      </top>
      <bottom/>
      <diagonal/>
    </border>
    <border>
      <left/>
      <right/>
      <top style="thin">
        <color theme="0"/>
      </top>
      <bottom style="thin">
        <color theme="0"/>
      </bottom>
      <diagonal/>
    </border>
    <border>
      <left/>
      <right style="thick">
        <color auto="1"/>
      </right>
      <top/>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style="thin">
        <color theme="0"/>
      </right>
      <top/>
      <bottom style="thin">
        <color theme="0"/>
      </bottom>
      <diagonal/>
    </border>
    <border>
      <left/>
      <right/>
      <top/>
      <bottom style="thin">
        <color theme="0"/>
      </bottom>
      <diagonal/>
    </border>
    <border>
      <left/>
      <right/>
      <top style="thin">
        <color theme="0"/>
      </top>
      <bottom/>
      <diagonal/>
    </border>
    <border>
      <left/>
      <right style="thick">
        <color auto="1"/>
      </right>
      <top style="thin">
        <color theme="0"/>
      </top>
      <bottom/>
      <diagonal/>
    </border>
    <border>
      <left/>
      <right style="thin">
        <color theme="0"/>
      </right>
      <top style="thin">
        <color theme="0"/>
      </top>
      <bottom/>
      <diagonal/>
    </border>
    <border>
      <left/>
      <right style="thick">
        <color auto="1"/>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ck">
        <color auto="1"/>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ck">
        <color auto="1"/>
      </right>
      <top style="thin">
        <color theme="0"/>
      </top>
      <bottom/>
      <diagonal/>
    </border>
    <border>
      <left style="thin">
        <color theme="0"/>
      </left>
      <right/>
      <top/>
      <bottom/>
      <diagonal/>
    </border>
    <border>
      <left style="thin">
        <color indexed="64"/>
      </left>
      <right/>
      <top/>
      <bottom/>
      <diagonal/>
    </border>
  </borders>
  <cellStyleXfs count="4">
    <xf numFmtId="0" fontId="0" fillId="0" borderId="0"/>
    <xf numFmtId="0" fontId="5" fillId="0" borderId="0" applyNumberFormat="0" applyFill="0" applyBorder="0" applyAlignment="0" applyProtection="0"/>
    <xf numFmtId="0" fontId="31" fillId="0" borderId="0"/>
    <xf numFmtId="43" fontId="1" fillId="0" borderId="0" applyFont="0" applyFill="0" applyBorder="0" applyAlignment="0" applyProtection="0"/>
  </cellStyleXfs>
  <cellXfs count="309">
    <xf numFmtId="0" fontId="0" fillId="0" borderId="0" xfId="0"/>
    <xf numFmtId="0" fontId="6" fillId="2" borderId="0" xfId="0" applyFont="1" applyFill="1"/>
    <xf numFmtId="0" fontId="7" fillId="2" borderId="0" xfId="0" applyFont="1" applyFill="1"/>
    <xf numFmtId="0" fontId="8" fillId="2" borderId="0" xfId="0" applyFont="1" applyFill="1"/>
    <xf numFmtId="0" fontId="9" fillId="2" borderId="0" xfId="0" applyFont="1" applyFill="1"/>
    <xf numFmtId="0" fontId="10" fillId="2" borderId="0" xfId="1" applyFont="1" applyFill="1" applyAlignment="1">
      <alignment vertical="center"/>
    </xf>
    <xf numFmtId="0" fontId="1" fillId="2" borderId="0" xfId="0" applyFont="1" applyFill="1"/>
    <xf numFmtId="0" fontId="10" fillId="2" borderId="0" xfId="0" applyFont="1" applyFill="1"/>
    <xf numFmtId="0" fontId="5" fillId="0" borderId="0" xfId="1"/>
    <xf numFmtId="0" fontId="0" fillId="2" borderId="0" xfId="0" applyFill="1"/>
    <xf numFmtId="0" fontId="11" fillId="2" borderId="0" xfId="0" applyFont="1" applyFill="1" applyAlignment="1">
      <alignment vertical="top" wrapText="1"/>
    </xf>
    <xf numFmtId="0" fontId="12" fillId="2" borderId="0" xfId="0" applyFont="1" applyFill="1"/>
    <xf numFmtId="0" fontId="12" fillId="2" borderId="0" xfId="0" applyFont="1" applyFill="1" applyAlignment="1">
      <alignment horizontal="center"/>
    </xf>
    <xf numFmtId="0" fontId="11" fillId="2" borderId="0" xfId="0" applyFont="1" applyFill="1" applyAlignment="1">
      <alignment vertical="top"/>
    </xf>
    <xf numFmtId="0" fontId="0" fillId="2" borderId="0" xfId="0" applyFill="1" applyAlignment="1">
      <alignment horizontal="center"/>
    </xf>
    <xf numFmtId="3" fontId="2" fillId="3" borderId="0" xfId="0" applyNumberFormat="1" applyFont="1" applyFill="1" applyAlignment="1">
      <alignment horizontal="left" vertical="top" wrapText="1"/>
    </xf>
    <xf numFmtId="3" fontId="2" fillId="3" borderId="0" xfId="0" applyNumberFormat="1" applyFont="1" applyFill="1" applyAlignment="1">
      <alignment horizontal="center" vertical="top" wrapText="1"/>
    </xf>
    <xf numFmtId="3" fontId="2" fillId="3" borderId="0" xfId="0" applyNumberFormat="1" applyFont="1" applyFill="1" applyAlignment="1">
      <alignment horizontal="right" vertical="top" wrapText="1"/>
    </xf>
    <xf numFmtId="0" fontId="0" fillId="3" borderId="0" xfId="0" applyFill="1" applyAlignment="1">
      <alignment vertical="top" wrapText="1"/>
    </xf>
    <xf numFmtId="0" fontId="3" fillId="2" borderId="0" xfId="0" applyFont="1" applyFill="1" applyAlignment="1">
      <alignment horizontal="left" vertical="top"/>
    </xf>
    <xf numFmtId="0" fontId="13" fillId="2" borderId="0" xfId="0" applyFont="1" applyFill="1"/>
    <xf numFmtId="0" fontId="13" fillId="2" borderId="0" xfId="0" applyFont="1" applyFill="1" applyAlignment="1">
      <alignment horizontal="center"/>
    </xf>
    <xf numFmtId="164" fontId="13" fillId="2" borderId="0" xfId="0" applyNumberFormat="1" applyFont="1" applyFill="1" applyAlignment="1">
      <alignment horizontal="right"/>
    </xf>
    <xf numFmtId="164" fontId="13" fillId="2" borderId="0" xfId="0" applyNumberFormat="1" applyFont="1" applyFill="1"/>
    <xf numFmtId="3" fontId="0" fillId="2" borderId="0" xfId="0" applyNumberFormat="1" applyFill="1"/>
    <xf numFmtId="3" fontId="0" fillId="2" borderId="0" xfId="0" applyNumberFormat="1" applyFill="1" applyAlignment="1">
      <alignment horizontal="right"/>
    </xf>
    <xf numFmtId="0" fontId="3" fillId="2" borderId="0" xfId="0" applyFont="1" applyFill="1" applyAlignment="1">
      <alignment horizontal="left" vertical="top" indent="1"/>
    </xf>
    <xf numFmtId="164" fontId="0" fillId="2" borderId="0" xfId="0" applyNumberFormat="1" applyFill="1"/>
    <xf numFmtId="0" fontId="14" fillId="2" borderId="0" xfId="0" applyFont="1" applyFill="1" applyAlignment="1">
      <alignment vertical="top"/>
    </xf>
    <xf numFmtId="0" fontId="0" fillId="2" borderId="0" xfId="0" applyFill="1" applyAlignment="1">
      <alignment vertical="top"/>
    </xf>
    <xf numFmtId="164" fontId="0" fillId="2" borderId="0" xfId="0" applyNumberFormat="1" applyFill="1" applyAlignment="1">
      <alignment horizontal="right"/>
    </xf>
    <xf numFmtId="3" fontId="2" fillId="3" borderId="0" xfId="0" applyNumberFormat="1" applyFont="1" applyFill="1" applyAlignment="1">
      <alignment horizontal="right" vertical="top"/>
    </xf>
    <xf numFmtId="0" fontId="0" fillId="3" borderId="0" xfId="0" applyFill="1"/>
    <xf numFmtId="0" fontId="0" fillId="2" borderId="0" xfId="0" applyFill="1" applyAlignment="1">
      <alignment horizontal="left" indent="1"/>
    </xf>
    <xf numFmtId="3" fontId="2" fillId="3" borderId="0" xfId="0" applyNumberFormat="1" applyFont="1" applyFill="1" applyAlignment="1">
      <alignment horizontal="left" vertical="top"/>
    </xf>
    <xf numFmtId="0" fontId="0" fillId="2" borderId="0" xfId="0" applyFill="1" applyAlignment="1">
      <alignment horizontal="right"/>
    </xf>
    <xf numFmtId="0" fontId="0" fillId="2" borderId="0" xfId="0" applyFill="1" applyAlignment="1">
      <alignment horizontal="left"/>
    </xf>
    <xf numFmtId="0" fontId="13" fillId="2" borderId="0" xfId="0" applyFont="1" applyFill="1" applyAlignment="1">
      <alignment horizontal="left"/>
    </xf>
    <xf numFmtId="0" fontId="0" fillId="2" borderId="0" xfId="0" applyFill="1" applyAlignment="1">
      <alignment vertical="center"/>
    </xf>
    <xf numFmtId="0" fontId="0" fillId="2" borderId="0" xfId="0" applyFill="1" applyAlignment="1">
      <alignment horizontal="left" indent="2"/>
    </xf>
    <xf numFmtId="0" fontId="12" fillId="2" borderId="0" xfId="0" applyFont="1" applyFill="1" applyAlignment="1">
      <alignment vertical="top"/>
    </xf>
    <xf numFmtId="0" fontId="2" fillId="3" borderId="0" xfId="0" applyFont="1" applyFill="1" applyAlignment="1">
      <alignment horizontal="right"/>
    </xf>
    <xf numFmtId="0" fontId="4" fillId="3" borderId="0" xfId="0" applyFont="1" applyFill="1"/>
    <xf numFmtId="0" fontId="11" fillId="2" borderId="0" xfId="0" applyFont="1" applyFill="1" applyAlignment="1">
      <alignment horizontal="left" vertical="top"/>
    </xf>
    <xf numFmtId="0" fontId="3" fillId="2" borderId="0" xfId="0" applyFont="1" applyFill="1"/>
    <xf numFmtId="0" fontId="15" fillId="2" borderId="0" xfId="0" applyFont="1" applyFill="1"/>
    <xf numFmtId="0" fontId="3" fillId="2" borderId="0" xfId="0" applyFont="1" applyFill="1" applyAlignment="1">
      <alignment vertical="top"/>
    </xf>
    <xf numFmtId="0" fontId="0" fillId="2" borderId="0" xfId="0" applyFill="1" applyAlignment="1">
      <alignment horizontal="left" vertical="top" indent="1"/>
    </xf>
    <xf numFmtId="0" fontId="13" fillId="2" borderId="0" xfId="0" applyFont="1" applyFill="1" applyAlignment="1">
      <alignment horizontal="center" vertical="top"/>
    </xf>
    <xf numFmtId="0" fontId="0" fillId="2" borderId="0" xfId="0" applyFill="1" applyAlignment="1">
      <alignment horizontal="center" vertical="top"/>
    </xf>
    <xf numFmtId="3" fontId="0" fillId="2" borderId="0" xfId="0" applyNumberFormat="1" applyFill="1" applyAlignment="1">
      <alignment vertical="top"/>
    </xf>
    <xf numFmtId="0" fontId="5" fillId="2" borderId="0" xfId="1" applyFill="1"/>
    <xf numFmtId="0" fontId="5" fillId="0" borderId="0" xfId="1" applyFill="1"/>
    <xf numFmtId="0" fontId="0" fillId="2" borderId="0" xfId="0" applyFill="1" applyAlignment="1">
      <alignment horizontal="left" vertical="top" indent="2"/>
    </xf>
    <xf numFmtId="3" fontId="3" fillId="2" borderId="0" xfId="0" applyNumberFormat="1" applyFont="1" applyFill="1"/>
    <xf numFmtId="0" fontId="3" fillId="2" borderId="0" xfId="0" applyFont="1" applyFill="1" applyAlignment="1">
      <alignment horizontal="center"/>
    </xf>
    <xf numFmtId="3" fontId="2" fillId="3" borderId="0" xfId="0" applyNumberFormat="1" applyFont="1" applyFill="1" applyAlignment="1">
      <alignment horizontal="right" vertical="top" indent="1"/>
    </xf>
    <xf numFmtId="0" fontId="0" fillId="2" borderId="0" xfId="0" applyFill="1" applyAlignment="1">
      <alignment horizontal="left" indent="3"/>
    </xf>
    <xf numFmtId="3" fontId="0" fillId="0" borderId="0" xfId="0" applyNumberFormat="1" applyAlignment="1">
      <alignment horizontal="right"/>
    </xf>
    <xf numFmtId="0" fontId="0" fillId="2" borderId="0" xfId="0" applyFill="1" applyAlignment="1">
      <alignment horizontal="left" indent="4"/>
    </xf>
    <xf numFmtId="0" fontId="3" fillId="2" borderId="1" xfId="0" applyFont="1" applyFill="1" applyBorder="1" applyAlignment="1">
      <alignment horizontal="left" vertical="top"/>
    </xf>
    <xf numFmtId="0" fontId="13" fillId="2" borderId="1" xfId="0" applyFont="1" applyFill="1" applyBorder="1"/>
    <xf numFmtId="0" fontId="13" fillId="2" borderId="1" xfId="0" applyFont="1" applyFill="1" applyBorder="1" applyAlignment="1">
      <alignment horizontal="center"/>
    </xf>
    <xf numFmtId="0" fontId="0" fillId="2" borderId="1" xfId="0" applyFill="1" applyBorder="1" applyAlignment="1">
      <alignment horizontal="center"/>
    </xf>
    <xf numFmtId="164" fontId="13" fillId="2" borderId="1" xfId="0" applyNumberFormat="1" applyFont="1" applyFill="1" applyBorder="1" applyAlignment="1">
      <alignment horizontal="right"/>
    </xf>
    <xf numFmtId="0" fontId="0" fillId="2" borderId="1" xfId="0" applyFill="1" applyBorder="1"/>
    <xf numFmtId="0" fontId="20" fillId="2" borderId="0" xfId="0" applyFont="1" applyFill="1" applyAlignment="1">
      <alignment horizontal="left" vertical="center"/>
    </xf>
    <xf numFmtId="0" fontId="21" fillId="2" borderId="0" xfId="0" applyFont="1" applyFill="1" applyAlignment="1">
      <alignment horizontal="left" vertical="center"/>
    </xf>
    <xf numFmtId="0" fontId="10" fillId="2" borderId="0" xfId="0" applyFont="1" applyFill="1" applyAlignment="1">
      <alignment horizontal="left" indent="2"/>
    </xf>
    <xf numFmtId="0" fontId="10" fillId="2" borderId="0" xfId="0" applyFont="1" applyFill="1" applyAlignment="1">
      <alignment horizontal="left" indent="1"/>
    </xf>
    <xf numFmtId="3" fontId="10" fillId="2" borderId="0" xfId="0" applyNumberFormat="1" applyFont="1" applyFill="1" applyAlignment="1">
      <alignment horizontal="right"/>
    </xf>
    <xf numFmtId="165" fontId="10" fillId="2" borderId="0" xfId="0" applyNumberFormat="1" applyFont="1" applyFill="1" applyAlignment="1">
      <alignment horizontal="right"/>
    </xf>
    <xf numFmtId="0" fontId="22" fillId="2" borderId="0" xfId="0" applyFont="1" applyFill="1" applyAlignment="1">
      <alignment horizontal="left"/>
    </xf>
    <xf numFmtId="166" fontId="23" fillId="2" borderId="0" xfId="0" applyNumberFormat="1" applyFont="1" applyFill="1"/>
    <xf numFmtId="0" fontId="24" fillId="2" borderId="0" xfId="0" applyFont="1" applyFill="1" applyAlignment="1">
      <alignment vertical="center"/>
    </xf>
    <xf numFmtId="165" fontId="0" fillId="2" borderId="0" xfId="0" applyNumberFormat="1" applyFill="1"/>
    <xf numFmtId="0" fontId="0" fillId="2" borderId="0" xfId="0" applyFill="1" applyAlignment="1">
      <alignment wrapText="1"/>
    </xf>
    <xf numFmtId="0" fontId="0" fillId="2" borderId="0" xfId="0" applyFill="1" applyAlignment="1">
      <alignment horizontal="left" wrapText="1" indent="1"/>
    </xf>
    <xf numFmtId="0" fontId="0" fillId="2" borderId="0" xfId="0" applyFill="1" applyAlignment="1">
      <alignment horizontal="left" vertical="top" wrapText="1" indent="1"/>
    </xf>
    <xf numFmtId="0" fontId="3" fillId="0" borderId="0" xfId="0" applyFont="1"/>
    <xf numFmtId="0" fontId="8" fillId="0" borderId="0" xfId="0" applyFont="1"/>
    <xf numFmtId="3" fontId="0" fillId="0" borderId="0" xfId="0" applyNumberFormat="1"/>
    <xf numFmtId="0" fontId="0" fillId="0" borderId="0" xfId="0" applyAlignment="1">
      <alignment horizontal="left" wrapText="1" indent="1"/>
    </xf>
    <xf numFmtId="0" fontId="0" fillId="0" borderId="0" xfId="0" applyAlignment="1">
      <alignment horizontal="center"/>
    </xf>
    <xf numFmtId="0" fontId="10" fillId="2" borderId="0" xfId="0" applyFont="1" applyFill="1" applyAlignment="1">
      <alignment horizontal="left"/>
    </xf>
    <xf numFmtId="0" fontId="10" fillId="2" borderId="0" xfId="0" applyFont="1" applyFill="1" applyAlignment="1">
      <alignment horizontal="center"/>
    </xf>
    <xf numFmtId="0" fontId="27" fillId="4" borderId="0" xfId="0" applyFont="1" applyFill="1"/>
    <xf numFmtId="0" fontId="27" fillId="4" borderId="0" xfId="0" applyFont="1" applyFill="1" applyAlignment="1">
      <alignment horizontal="center"/>
    </xf>
    <xf numFmtId="164" fontId="27" fillId="4" borderId="0" xfId="0" applyNumberFormat="1" applyFont="1" applyFill="1" applyAlignment="1">
      <alignment horizontal="right"/>
    </xf>
    <xf numFmtId="164" fontId="27" fillId="4" borderId="0" xfId="0" applyNumberFormat="1" applyFont="1" applyFill="1"/>
    <xf numFmtId="3" fontId="19" fillId="4" borderId="0" xfId="0" applyNumberFormat="1" applyFont="1" applyFill="1"/>
    <xf numFmtId="0" fontId="19" fillId="4" borderId="0" xfId="0" applyFont="1" applyFill="1"/>
    <xf numFmtId="3" fontId="28" fillId="0" borderId="0" xfId="0" applyNumberFormat="1" applyFont="1" applyAlignment="1">
      <alignment horizontal="left" vertical="top" wrapText="1"/>
    </xf>
    <xf numFmtId="3" fontId="19" fillId="4" borderId="0" xfId="0" applyNumberFormat="1" applyFont="1" applyFill="1" applyAlignment="1">
      <alignment horizontal="right"/>
    </xf>
    <xf numFmtId="164" fontId="19" fillId="4" borderId="0" xfId="0" applyNumberFormat="1" applyFont="1" applyFill="1"/>
    <xf numFmtId="0" fontId="3" fillId="2" borderId="0" xfId="0" applyFont="1" applyFill="1" applyAlignment="1">
      <alignment horizontal="left" indent="1"/>
    </xf>
    <xf numFmtId="0" fontId="3" fillId="2" borderId="0" xfId="0" applyFont="1" applyFill="1" applyAlignment="1">
      <alignment horizontal="left"/>
    </xf>
    <xf numFmtId="0" fontId="30" fillId="2" borderId="0" xfId="0" applyFont="1" applyFill="1"/>
    <xf numFmtId="3" fontId="10" fillId="2" borderId="0" xfId="0" applyNumberFormat="1" applyFont="1" applyFill="1"/>
    <xf numFmtId="0" fontId="3" fillId="2" borderId="0" xfId="0" applyFont="1" applyFill="1" applyAlignment="1">
      <alignment wrapText="1"/>
    </xf>
    <xf numFmtId="3" fontId="0" fillId="2" borderId="0" xfId="0" applyNumberFormat="1" applyFill="1" applyAlignment="1">
      <alignment wrapText="1"/>
    </xf>
    <xf numFmtId="3" fontId="0" fillId="2" borderId="0" xfId="0" applyNumberFormat="1" applyFill="1" applyAlignment="1">
      <alignment vertical="center"/>
    </xf>
    <xf numFmtId="0" fontId="0" fillId="2" borderId="0" xfId="0" applyFill="1" applyAlignment="1">
      <alignment horizontal="left" vertical="center" wrapText="1" indent="1"/>
    </xf>
    <xf numFmtId="0" fontId="3" fillId="5" borderId="0" xfId="0" applyFont="1" applyFill="1"/>
    <xf numFmtId="0" fontId="0" fillId="5" borderId="0" xfId="0" applyFill="1"/>
    <xf numFmtId="0" fontId="25" fillId="2" borderId="0" xfId="0" applyFont="1" applyFill="1"/>
    <xf numFmtId="0" fontId="0" fillId="2" borderId="0" xfId="0" applyFill="1" applyAlignment="1">
      <alignment horizontal="center" vertical="center"/>
    </xf>
    <xf numFmtId="3" fontId="2" fillId="3" borderId="0" xfId="0" applyNumberFormat="1" applyFont="1" applyFill="1" applyAlignment="1">
      <alignment horizontal="center" vertical="top"/>
    </xf>
    <xf numFmtId="3" fontId="32" fillId="4" borderId="0" xfId="0" applyNumberFormat="1" applyFont="1" applyFill="1"/>
    <xf numFmtId="0" fontId="33" fillId="2" borderId="0" xfId="0" applyFont="1" applyFill="1" applyAlignment="1">
      <alignment horizontal="center"/>
    </xf>
    <xf numFmtId="0" fontId="34" fillId="2" borderId="0" xfId="0" applyFont="1" applyFill="1" applyAlignment="1">
      <alignment horizontal="center"/>
    </xf>
    <xf numFmtId="0" fontId="10" fillId="2" borderId="0" xfId="0" applyFont="1" applyFill="1" applyAlignment="1">
      <alignment horizontal="left" indent="3"/>
    </xf>
    <xf numFmtId="3" fontId="35" fillId="2" borderId="0" xfId="0" applyNumberFormat="1" applyFont="1" applyFill="1"/>
    <xf numFmtId="0" fontId="35" fillId="2" borderId="0" xfId="0" applyFont="1" applyFill="1"/>
    <xf numFmtId="3" fontId="35" fillId="2" borderId="0" xfId="0" applyNumberFormat="1" applyFont="1" applyFill="1" applyAlignment="1">
      <alignment horizontal="right"/>
    </xf>
    <xf numFmtId="3" fontId="35" fillId="2" borderId="0" xfId="0" applyNumberFormat="1" applyFont="1" applyFill="1" applyAlignment="1">
      <alignment horizontal="right" wrapText="1"/>
    </xf>
    <xf numFmtId="3" fontId="10" fillId="2" borderId="0" xfId="0" applyNumberFormat="1" applyFont="1" applyFill="1" applyAlignment="1">
      <alignment horizontal="right" vertical="center"/>
    </xf>
    <xf numFmtId="0" fontId="3" fillId="0" borderId="0" xfId="0" applyFont="1" applyAlignment="1">
      <alignment horizontal="left"/>
    </xf>
    <xf numFmtId="0" fontId="37" fillId="2" borderId="0" xfId="0" applyFont="1" applyFill="1"/>
    <xf numFmtId="0" fontId="3" fillId="0" borderId="0" xfId="0" applyFont="1" applyAlignment="1">
      <alignment horizontal="left" vertical="top"/>
    </xf>
    <xf numFmtId="164" fontId="0" fillId="0" borderId="0" xfId="0" applyNumberFormat="1" applyAlignment="1">
      <alignment horizontal="right"/>
    </xf>
    <xf numFmtId="164" fontId="0" fillId="0" borderId="0" xfId="0" applyNumberFormat="1"/>
    <xf numFmtId="0" fontId="3" fillId="0" borderId="0" xfId="0" applyFont="1"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vertical="top" indent="2"/>
    </xf>
    <xf numFmtId="0" fontId="14" fillId="0" borderId="0" xfId="0" applyFont="1" applyAlignment="1">
      <alignment vertical="top"/>
    </xf>
    <xf numFmtId="3" fontId="0" fillId="0" borderId="0" xfId="0" applyNumberFormat="1" applyAlignment="1">
      <alignment horizontal="right" vertical="center"/>
    </xf>
    <xf numFmtId="0" fontId="0" fillId="0" borderId="0" xfId="0" applyAlignment="1">
      <alignment horizontal="right" vertical="center"/>
    </xf>
    <xf numFmtId="1" fontId="0" fillId="0" borderId="0" xfId="0" applyNumberFormat="1" applyAlignment="1">
      <alignment horizontal="center"/>
    </xf>
    <xf numFmtId="3" fontId="0" fillId="0" borderId="0" xfId="0" applyNumberFormat="1" applyAlignment="1">
      <alignment horizontal="center"/>
    </xf>
    <xf numFmtId="3" fontId="19" fillId="0" borderId="0" xfId="0" applyNumberFormat="1" applyFont="1" applyAlignment="1">
      <alignment horizontal="right"/>
    </xf>
    <xf numFmtId="0" fontId="5" fillId="2" borderId="0" xfId="1" applyFill="1" applyAlignment="1">
      <alignment horizontal="left" vertical="top" indent="1"/>
    </xf>
    <xf numFmtId="0" fontId="38" fillId="4" borderId="0" xfId="0" applyFont="1" applyFill="1" applyAlignment="1">
      <alignment vertical="top"/>
    </xf>
    <xf numFmtId="0" fontId="0" fillId="2" borderId="0" xfId="0" applyFill="1" applyAlignment="1">
      <alignment horizontal="left" wrapText="1" indent="2"/>
    </xf>
    <xf numFmtId="0" fontId="39" fillId="4" borderId="0" xfId="0" applyFont="1" applyFill="1"/>
    <xf numFmtId="0" fontId="40" fillId="2" borderId="0" xfId="0" applyFont="1" applyFill="1" applyAlignment="1">
      <alignment horizontal="center"/>
    </xf>
    <xf numFmtId="3" fontId="36" fillId="3" borderId="0" xfId="0" applyNumberFormat="1" applyFont="1" applyFill="1" applyAlignment="1">
      <alignment horizontal="center" vertical="top" wrapText="1"/>
    </xf>
    <xf numFmtId="0" fontId="40" fillId="2" borderId="0" xfId="0" applyFont="1" applyFill="1"/>
    <xf numFmtId="3" fontId="40" fillId="2" borderId="0" xfId="0" applyNumberFormat="1" applyFont="1" applyFill="1"/>
    <xf numFmtId="0" fontId="11" fillId="2" borderId="2" xfId="0" applyFont="1" applyFill="1" applyBorder="1" applyAlignment="1">
      <alignment vertical="top"/>
    </xf>
    <xf numFmtId="0" fontId="11" fillId="2" borderId="3" xfId="0" applyFont="1" applyFill="1" applyBorder="1" applyAlignment="1">
      <alignment horizontal="center"/>
    </xf>
    <xf numFmtId="0" fontId="0" fillId="2" borderId="4" xfId="0" applyFill="1" applyBorder="1"/>
    <xf numFmtId="0" fontId="0" fillId="0" borderId="5" xfId="0" applyBorder="1"/>
    <xf numFmtId="0" fontId="12" fillId="2" borderId="6" xfId="0" applyFont="1" applyFill="1" applyBorder="1" applyAlignment="1">
      <alignment vertical="top"/>
    </xf>
    <xf numFmtId="0" fontId="12" fillId="2" borderId="7" xfId="0" applyFont="1" applyFill="1" applyBorder="1" applyAlignment="1">
      <alignment horizontal="center"/>
    </xf>
    <xf numFmtId="0" fontId="0" fillId="2" borderId="6" xfId="0" applyFill="1" applyBorder="1"/>
    <xf numFmtId="0" fontId="0" fillId="2" borderId="4" xfId="0" applyFill="1" applyBorder="1" applyAlignment="1">
      <alignment horizontal="right" indent="1"/>
    </xf>
    <xf numFmtId="3" fontId="2" fillId="3" borderId="9" xfId="0" applyNumberFormat="1" applyFont="1" applyFill="1" applyBorder="1" applyAlignment="1">
      <alignment horizontal="right" vertical="top"/>
    </xf>
    <xf numFmtId="3" fontId="2" fillId="3" borderId="9" xfId="0" applyNumberFormat="1" applyFont="1" applyFill="1" applyBorder="1" applyAlignment="1">
      <alignment horizontal="right" vertical="top" wrapText="1"/>
    </xf>
    <xf numFmtId="3" fontId="2" fillId="3" borderId="10" xfId="0" applyNumberFormat="1" applyFont="1" applyFill="1" applyBorder="1" applyAlignment="1">
      <alignment horizontal="right" vertical="top"/>
    </xf>
    <xf numFmtId="3" fontId="2" fillId="3" borderId="11" xfId="0" applyNumberFormat="1" applyFont="1" applyFill="1" applyBorder="1" applyAlignment="1">
      <alignment horizontal="right" vertical="top" wrapText="1"/>
    </xf>
    <xf numFmtId="3" fontId="2" fillId="3" borderId="8" xfId="0" applyNumberFormat="1" applyFont="1" applyFill="1" applyBorder="1" applyAlignment="1">
      <alignment horizontal="center" vertical="top"/>
    </xf>
    <xf numFmtId="3" fontId="2" fillId="3" borderId="8" xfId="0" applyNumberFormat="1" applyFont="1" applyFill="1" applyBorder="1" applyAlignment="1">
      <alignment horizontal="right" vertical="top"/>
    </xf>
    <xf numFmtId="3" fontId="2" fillId="3" borderId="8" xfId="0" applyNumberFormat="1" applyFont="1" applyFill="1" applyBorder="1" applyAlignment="1">
      <alignment horizontal="left" vertical="top" wrapText="1"/>
    </xf>
    <xf numFmtId="3" fontId="2" fillId="3" borderId="8" xfId="0" applyNumberFormat="1" applyFont="1" applyFill="1" applyBorder="1" applyAlignment="1">
      <alignment horizontal="right" vertical="top" indent="1"/>
    </xf>
    <xf numFmtId="3" fontId="2" fillId="3" borderId="8" xfId="0" applyNumberFormat="1" applyFont="1" applyFill="1" applyBorder="1" applyAlignment="1">
      <alignment horizontal="center" vertical="top" wrapText="1"/>
    </xf>
    <xf numFmtId="3" fontId="2" fillId="3" borderId="12" xfId="0" applyNumberFormat="1" applyFont="1" applyFill="1" applyBorder="1" applyAlignment="1">
      <alignment horizontal="right" vertical="top"/>
    </xf>
    <xf numFmtId="0" fontId="0" fillId="3" borderId="8" xfId="0" applyFill="1" applyBorder="1"/>
    <xf numFmtId="0" fontId="0" fillId="3" borderId="7" xfId="0" applyFill="1" applyBorder="1"/>
    <xf numFmtId="0" fontId="3" fillId="2" borderId="6" xfId="0" applyFont="1" applyFill="1" applyBorder="1" applyAlignment="1">
      <alignment horizontal="left" vertical="top"/>
    </xf>
    <xf numFmtId="0" fontId="13" fillId="2" borderId="7" xfId="0" applyFont="1" applyFill="1" applyBorder="1" applyAlignment="1">
      <alignment horizontal="center"/>
    </xf>
    <xf numFmtId="164" fontId="13" fillId="2" borderId="4" xfId="0" applyNumberFormat="1" applyFont="1" applyFill="1" applyBorder="1"/>
    <xf numFmtId="0" fontId="0" fillId="0" borderId="13" xfId="0" applyBorder="1"/>
    <xf numFmtId="0" fontId="0" fillId="0" borderId="13" xfId="0" applyBorder="1" applyAlignment="1">
      <alignment horizontal="center"/>
    </xf>
    <xf numFmtId="0" fontId="0" fillId="0" borderId="14" xfId="0" applyBorder="1"/>
    <xf numFmtId="0" fontId="0" fillId="0" borderId="15" xfId="0" applyBorder="1"/>
    <xf numFmtId="0" fontId="0" fillId="0" borderId="16" xfId="0" applyBorder="1"/>
    <xf numFmtId="0" fontId="0" fillId="2" borderId="6" xfId="0" applyFill="1" applyBorder="1" applyAlignment="1">
      <alignment horizontal="center" vertical="center"/>
    </xf>
    <xf numFmtId="3" fontId="0" fillId="2" borderId="4" xfId="0" applyNumberFormat="1" applyFill="1" applyBorder="1"/>
    <xf numFmtId="0" fontId="0" fillId="0" borderId="5" xfId="0" applyBorder="1" applyAlignment="1">
      <alignment horizontal="left" indent="1"/>
    </xf>
    <xf numFmtId="0" fontId="0" fillId="2" borderId="5" xfId="0" applyFill="1" applyBorder="1"/>
    <xf numFmtId="0" fontId="0" fillId="0" borderId="13" xfId="0" applyBorder="1" applyAlignment="1">
      <alignment horizontal="left" indent="1"/>
    </xf>
    <xf numFmtId="0" fontId="0" fillId="0" borderId="13" xfId="0" applyBorder="1" applyAlignment="1">
      <alignment horizontal="left" vertical="top"/>
    </xf>
    <xf numFmtId="0" fontId="0" fillId="0" borderId="5" xfId="0" applyBorder="1" applyAlignment="1">
      <alignment horizontal="center"/>
    </xf>
    <xf numFmtId="0" fontId="10" fillId="0" borderId="0" xfId="0" applyFont="1"/>
    <xf numFmtId="0" fontId="0" fillId="0" borderId="5" xfId="0" applyBorder="1" applyAlignment="1">
      <alignment horizontal="left" indent="2"/>
    </xf>
    <xf numFmtId="0" fontId="10" fillId="0" borderId="5" xfId="0" applyFont="1" applyBorder="1" applyAlignment="1">
      <alignment horizontal="left" indent="1"/>
    </xf>
    <xf numFmtId="0" fontId="10" fillId="0" borderId="5" xfId="0" applyFont="1" applyBorder="1" applyAlignment="1">
      <alignment horizontal="left" indent="2"/>
    </xf>
    <xf numFmtId="0" fontId="0" fillId="0" borderId="18" xfId="0" applyBorder="1" applyAlignment="1">
      <alignment horizontal="center"/>
    </xf>
    <xf numFmtId="0" fontId="10" fillId="0" borderId="13" xfId="0" applyFont="1" applyBorder="1" applyAlignment="1">
      <alignment horizontal="left" indent="1"/>
    </xf>
    <xf numFmtId="0" fontId="10" fillId="0" borderId="5" xfId="0" applyFont="1" applyBorder="1"/>
    <xf numFmtId="0" fontId="0" fillId="0" borderId="17" xfId="0" applyBorder="1" applyAlignment="1">
      <alignment horizontal="left" indent="1"/>
    </xf>
    <xf numFmtId="0" fontId="0" fillId="0" borderId="5" xfId="0" applyBorder="1" applyAlignment="1">
      <alignment horizontal="left" vertical="top"/>
    </xf>
    <xf numFmtId="0" fontId="0" fillId="0" borderId="17" xfId="0" applyBorder="1" applyAlignment="1">
      <alignment horizontal="left" vertical="top"/>
    </xf>
    <xf numFmtId="0" fontId="0" fillId="0" borderId="18" xfId="0" applyBorder="1"/>
    <xf numFmtId="0" fontId="0" fillId="0" borderId="17" xfId="0" applyBorder="1" applyAlignment="1">
      <alignment horizontal="left" indent="2"/>
    </xf>
    <xf numFmtId="0" fontId="0" fillId="0" borderId="18" xfId="0" applyBorder="1" applyAlignment="1">
      <alignment horizontal="left" indent="2"/>
    </xf>
    <xf numFmtId="0" fontId="0" fillId="0" borderId="13" xfId="0" applyBorder="1" applyAlignment="1">
      <alignment horizontal="left" indent="2"/>
    </xf>
    <xf numFmtId="0" fontId="10" fillId="0" borderId="17" xfId="0" applyFont="1" applyBorder="1" applyAlignment="1">
      <alignment horizontal="left" indent="2"/>
    </xf>
    <xf numFmtId="0" fontId="0" fillId="0" borderId="18" xfId="0" applyBorder="1" applyAlignment="1">
      <alignment horizontal="left" indent="1"/>
    </xf>
    <xf numFmtId="0" fontId="0" fillId="0" borderId="5" xfId="0" applyBorder="1" applyAlignment="1">
      <alignment horizontal="left" indent="3"/>
    </xf>
    <xf numFmtId="0" fontId="10" fillId="0" borderId="13" xfId="0" applyFont="1" applyBorder="1"/>
    <xf numFmtId="0" fontId="10" fillId="0" borderId="18" xfId="0" applyFont="1" applyBorder="1" applyAlignment="1">
      <alignment horizontal="left" vertical="top"/>
    </xf>
    <xf numFmtId="0" fontId="10" fillId="0" borderId="5" xfId="0" applyFont="1" applyBorder="1" applyAlignment="1">
      <alignment horizontal="left" vertical="top"/>
    </xf>
    <xf numFmtId="0" fontId="10" fillId="0" borderId="13" xfId="0" applyFont="1" applyBorder="1" applyAlignment="1">
      <alignment horizontal="left" vertical="top"/>
    </xf>
    <xf numFmtId="0" fontId="0" fillId="0" borderId="17" xfId="0" applyBorder="1"/>
    <xf numFmtId="3" fontId="19" fillId="6" borderId="0" xfId="0" applyNumberFormat="1" applyFont="1" applyFill="1"/>
    <xf numFmtId="1" fontId="3" fillId="2" borderId="16" xfId="0" applyNumberFormat="1" applyFont="1" applyFill="1" applyBorder="1"/>
    <xf numFmtId="1" fontId="0" fillId="2" borderId="16" xfId="0" applyNumberFormat="1" applyFill="1" applyBorder="1"/>
    <xf numFmtId="3" fontId="41" fillId="6" borderId="0" xfId="0" applyNumberFormat="1" applyFont="1" applyFill="1"/>
    <xf numFmtId="0" fontId="0" fillId="0" borderId="19" xfId="0" applyBorder="1"/>
    <xf numFmtId="0" fontId="0" fillId="2" borderId="16" xfId="0" applyFill="1" applyBorder="1"/>
    <xf numFmtId="0" fontId="0" fillId="0" borderId="20" xfId="0" applyBorder="1"/>
    <xf numFmtId="0" fontId="0" fillId="0" borderId="4" xfId="0" applyBorder="1"/>
    <xf numFmtId="0" fontId="0" fillId="0" borderId="6" xfId="0" applyBorder="1"/>
    <xf numFmtId="0" fontId="0" fillId="0" borderId="8" xfId="0" applyBorder="1" applyAlignment="1">
      <alignment horizontal="center"/>
    </xf>
    <xf numFmtId="0" fontId="0" fillId="0" borderId="8" xfId="0" applyBorder="1"/>
    <xf numFmtId="0" fontId="0" fillId="0" borderId="21" xfId="0" applyBorder="1"/>
    <xf numFmtId="0" fontId="8" fillId="0" borderId="4" xfId="0" applyFont="1" applyBorder="1"/>
    <xf numFmtId="0" fontId="8" fillId="2" borderId="0" xfId="0" applyFont="1" applyFill="1" applyAlignment="1">
      <alignment horizontal="center"/>
    </xf>
    <xf numFmtId="0" fontId="44" fillId="2" borderId="0" xfId="0" applyFont="1" applyFill="1" applyAlignment="1">
      <alignment horizontal="center"/>
    </xf>
    <xf numFmtId="0" fontId="35" fillId="2" borderId="0" xfId="0" applyFont="1" applyFill="1" applyAlignment="1">
      <alignment horizontal="center"/>
    </xf>
    <xf numFmtId="3" fontId="10" fillId="0" borderId="0" xfId="0" applyNumberFormat="1" applyFont="1" applyAlignment="1">
      <alignment horizontal="right"/>
    </xf>
    <xf numFmtId="164" fontId="44" fillId="2" borderId="0" xfId="0" applyNumberFormat="1" applyFont="1" applyFill="1" applyAlignment="1">
      <alignment horizontal="right"/>
    </xf>
    <xf numFmtId="0" fontId="45" fillId="4" borderId="0" xfId="0" applyFont="1" applyFill="1" applyAlignment="1">
      <alignment horizontal="center"/>
    </xf>
    <xf numFmtId="3" fontId="45" fillId="4" borderId="0" xfId="0" applyNumberFormat="1" applyFont="1" applyFill="1"/>
    <xf numFmtId="164" fontId="46" fillId="4" borderId="0" xfId="0" applyNumberFormat="1" applyFont="1" applyFill="1" applyAlignment="1">
      <alignment horizontal="right"/>
    </xf>
    <xf numFmtId="164" fontId="46" fillId="4" borderId="0" xfId="0" applyNumberFormat="1" applyFont="1" applyFill="1"/>
    <xf numFmtId="3" fontId="45" fillId="4" borderId="0" xfId="0" applyNumberFormat="1" applyFont="1" applyFill="1" applyAlignment="1">
      <alignment horizontal="right"/>
    </xf>
    <xf numFmtId="165" fontId="44" fillId="2" borderId="0" xfId="0" applyNumberFormat="1" applyFont="1" applyFill="1" applyAlignment="1">
      <alignment horizontal="right"/>
    </xf>
    <xf numFmtId="164" fontId="44" fillId="2" borderId="0" xfId="0" applyNumberFormat="1" applyFont="1" applyFill="1"/>
    <xf numFmtId="0" fontId="44" fillId="2" borderId="0" xfId="0" applyFont="1" applyFill="1"/>
    <xf numFmtId="2" fontId="10" fillId="2" borderId="0" xfId="0" applyNumberFormat="1" applyFont="1" applyFill="1" applyAlignment="1">
      <alignment horizontal="center"/>
    </xf>
    <xf numFmtId="0" fontId="10" fillId="0" borderId="0" xfId="0" applyFont="1" applyAlignment="1">
      <alignment horizontal="center"/>
    </xf>
    <xf numFmtId="3" fontId="45" fillId="4" borderId="4" xfId="0" applyNumberFormat="1" applyFont="1" applyFill="1" applyBorder="1"/>
    <xf numFmtId="0" fontId="10" fillId="2" borderId="5" xfId="0" applyFont="1" applyFill="1" applyBorder="1"/>
    <xf numFmtId="3" fontId="45" fillId="6" borderId="0" xfId="0" applyNumberFormat="1" applyFont="1" applyFill="1"/>
    <xf numFmtId="0" fontId="10" fillId="5" borderId="0" xfId="0" applyFont="1" applyFill="1" applyAlignment="1">
      <alignment horizontal="center"/>
    </xf>
    <xf numFmtId="3" fontId="35" fillId="2" borderId="0" xfId="0" applyNumberFormat="1" applyFont="1" applyFill="1" applyAlignment="1">
      <alignment horizontal="center"/>
    </xf>
    <xf numFmtId="3" fontId="10" fillId="2" borderId="0" xfId="0" applyNumberFormat="1" applyFont="1" applyFill="1" applyAlignment="1">
      <alignment horizontal="center"/>
    </xf>
    <xf numFmtId="167" fontId="10" fillId="2" borderId="0" xfId="0" applyNumberFormat="1" applyFont="1" applyFill="1" applyAlignment="1">
      <alignment horizontal="center"/>
    </xf>
    <xf numFmtId="0" fontId="35" fillId="2" borderId="0" xfId="0" applyFont="1" applyFill="1" applyAlignment="1">
      <alignment horizontal="center" wrapText="1"/>
    </xf>
    <xf numFmtId="0" fontId="26" fillId="4" borderId="0" xfId="0" applyFont="1" applyFill="1" applyAlignment="1">
      <alignment horizontal="left" vertical="top"/>
    </xf>
    <xf numFmtId="0" fontId="0" fillId="2" borderId="0" xfId="0" applyFill="1" applyAlignment="1">
      <alignment horizontal="left" vertical="top"/>
    </xf>
    <xf numFmtId="0" fontId="48" fillId="2" borderId="0" xfId="0" applyFont="1" applyFill="1" applyAlignment="1">
      <alignment horizontal="center"/>
    </xf>
    <xf numFmtId="0" fontId="49" fillId="0" borderId="0" xfId="0" applyFont="1" applyAlignment="1">
      <alignment vertical="top"/>
    </xf>
    <xf numFmtId="0" fontId="10" fillId="2" borderId="0" xfId="0" applyFont="1" applyFill="1" applyAlignment="1">
      <alignment vertical="top"/>
    </xf>
    <xf numFmtId="164" fontId="10" fillId="2" borderId="0" xfId="0" applyNumberFormat="1" applyFont="1" applyFill="1" applyAlignment="1">
      <alignment horizontal="right"/>
    </xf>
    <xf numFmtId="0" fontId="10" fillId="2" borderId="0" xfId="0" applyFont="1" applyFill="1" applyAlignment="1">
      <alignment horizontal="left" vertical="top"/>
    </xf>
    <xf numFmtId="0" fontId="10" fillId="2" borderId="0" xfId="0" applyFont="1" applyFill="1" applyAlignment="1">
      <alignment vertical="center"/>
    </xf>
    <xf numFmtId="0" fontId="8" fillId="0" borderId="0" xfId="0" applyFont="1" applyAlignment="1">
      <alignment horizontal="center"/>
    </xf>
    <xf numFmtId="164" fontId="13" fillId="2" borderId="1" xfId="0" applyNumberFormat="1" applyFont="1" applyFill="1" applyBorder="1"/>
    <xf numFmtId="3" fontId="0" fillId="2" borderId="1" xfId="0" applyNumberFormat="1" applyFill="1" applyBorder="1"/>
    <xf numFmtId="0" fontId="33" fillId="5" borderId="0" xfId="0" applyFont="1" applyFill="1" applyAlignment="1">
      <alignment horizontal="center"/>
    </xf>
    <xf numFmtId="0" fontId="36" fillId="2" borderId="0" xfId="0" applyFont="1" applyFill="1" applyAlignment="1">
      <alignment horizontal="center"/>
    </xf>
    <xf numFmtId="0" fontId="10" fillId="5" borderId="0" xfId="0" applyFont="1" applyFill="1"/>
    <xf numFmtId="3" fontId="10" fillId="0" borderId="0" xfId="0" applyNumberFormat="1" applyFont="1"/>
    <xf numFmtId="0" fontId="10" fillId="2" borderId="0" xfId="0" applyFont="1" applyFill="1" applyAlignment="1">
      <alignment horizontal="center" vertical="center"/>
    </xf>
    <xf numFmtId="0" fontId="5" fillId="0" borderId="0" xfId="1" applyAlignment="1">
      <alignment horizontal="left" indent="1"/>
    </xf>
    <xf numFmtId="0" fontId="5" fillId="0" borderId="0" xfId="1" applyFill="1" applyAlignment="1"/>
    <xf numFmtId="3" fontId="8" fillId="2" borderId="0" xfId="0" applyNumberFormat="1" applyFont="1" applyFill="1"/>
    <xf numFmtId="3" fontId="8" fillId="2" borderId="0" xfId="0" applyNumberFormat="1" applyFont="1" applyFill="1" applyAlignment="1">
      <alignment horizontal="right"/>
    </xf>
    <xf numFmtId="0" fontId="0" fillId="2" borderId="0" xfId="0" applyFill="1" applyAlignment="1">
      <alignment horizontal="left" vertical="center" indent="1"/>
    </xf>
    <xf numFmtId="0" fontId="51" fillId="2" borderId="0" xfId="0" applyFont="1" applyFill="1"/>
    <xf numFmtId="20" fontId="0" fillId="2" borderId="0" xfId="0" applyNumberFormat="1" applyFill="1"/>
    <xf numFmtId="0" fontId="47" fillId="0" borderId="0" xfId="0" applyFont="1" applyAlignment="1">
      <alignment vertical="top"/>
    </xf>
    <xf numFmtId="3" fontId="19" fillId="4" borderId="4" xfId="0" applyNumberFormat="1" applyFont="1" applyFill="1" applyBorder="1"/>
    <xf numFmtId="3" fontId="41" fillId="4" borderId="0" xfId="0" applyNumberFormat="1" applyFont="1" applyFill="1"/>
    <xf numFmtId="3" fontId="41" fillId="4" borderId="4" xfId="0" applyNumberFormat="1" applyFont="1" applyFill="1" applyBorder="1"/>
    <xf numFmtId="3" fontId="13" fillId="2" borderId="0" xfId="0" applyNumberFormat="1" applyFont="1" applyFill="1" applyAlignment="1">
      <alignment horizontal="right"/>
    </xf>
    <xf numFmtId="3" fontId="13" fillId="2" borderId="0" xfId="0" applyNumberFormat="1" applyFont="1" applyFill="1"/>
    <xf numFmtId="3" fontId="50" fillId="2" borderId="0" xfId="0" applyNumberFormat="1" applyFont="1" applyFill="1" applyAlignment="1">
      <alignment horizontal="right"/>
    </xf>
    <xf numFmtId="3" fontId="0" fillId="2" borderId="5" xfId="0" applyNumberFormat="1" applyFill="1" applyBorder="1"/>
    <xf numFmtId="3" fontId="45" fillId="6" borderId="0" xfId="0" applyNumberFormat="1" applyFont="1" applyFill="1" applyAlignment="1">
      <alignment horizontal="right"/>
    </xf>
    <xf numFmtId="3" fontId="52" fillId="2" borderId="0" xfId="0" applyNumberFormat="1" applyFont="1" applyFill="1"/>
    <xf numFmtId="3" fontId="36" fillId="2" borderId="0" xfId="0" applyNumberFormat="1" applyFont="1" applyFill="1" applyAlignment="1">
      <alignment horizontal="center"/>
    </xf>
    <xf numFmtId="3" fontId="53" fillId="2" borderId="0" xfId="0" applyNumberFormat="1" applyFont="1" applyFill="1"/>
    <xf numFmtId="3" fontId="54" fillId="2" borderId="0" xfId="0" applyNumberFormat="1" applyFont="1" applyFill="1"/>
    <xf numFmtId="3" fontId="55" fillId="2" borderId="0" xfId="0" applyNumberFormat="1" applyFont="1" applyFill="1"/>
    <xf numFmtId="0" fontId="55" fillId="2" borderId="0" xfId="0" applyFont="1" applyFill="1"/>
    <xf numFmtId="3" fontId="56" fillId="2" borderId="0" xfId="0" applyNumberFormat="1" applyFont="1" applyFill="1"/>
    <xf numFmtId="0" fontId="53" fillId="2" borderId="0" xfId="0" applyFont="1" applyFill="1"/>
    <xf numFmtId="3" fontId="57" fillId="2" borderId="0" xfId="0" applyNumberFormat="1" applyFont="1" applyFill="1"/>
    <xf numFmtId="3" fontId="33" fillId="2" borderId="0" xfId="0" applyNumberFormat="1" applyFont="1" applyFill="1"/>
    <xf numFmtId="3" fontId="36" fillId="2" borderId="0" xfId="0" applyNumberFormat="1" applyFont="1" applyFill="1"/>
    <xf numFmtId="0" fontId="54" fillId="2" borderId="0" xfId="0" applyFont="1" applyFill="1"/>
    <xf numFmtId="0" fontId="56" fillId="2" borderId="0" xfId="0" applyFont="1" applyFill="1"/>
    <xf numFmtId="3" fontId="58" fillId="2" borderId="0" xfId="0" applyNumberFormat="1" applyFont="1" applyFill="1"/>
    <xf numFmtId="3" fontId="3" fillId="2" borderId="0" xfId="0" applyNumberFormat="1" applyFont="1" applyFill="1" applyAlignment="1">
      <alignment horizontal="right"/>
    </xf>
    <xf numFmtId="3" fontId="55" fillId="2" borderId="0" xfId="0" applyNumberFormat="1" applyFont="1" applyFill="1" applyAlignment="1">
      <alignment horizontal="right"/>
    </xf>
    <xf numFmtId="3" fontId="3" fillId="2" borderId="0" xfId="0" applyNumberFormat="1" applyFont="1" applyFill="1" applyAlignment="1">
      <alignment horizontal="right" wrapText="1"/>
    </xf>
    <xf numFmtId="3" fontId="0" fillId="2" borderId="0" xfId="0" applyNumberFormat="1" applyFill="1" applyAlignment="1">
      <alignment horizontal="right" vertical="center"/>
    </xf>
    <xf numFmtId="3" fontId="59" fillId="4" borderId="0" xfId="0" applyNumberFormat="1" applyFont="1" applyFill="1"/>
    <xf numFmtId="0" fontId="26" fillId="4" borderId="0" xfId="0" applyFont="1" applyFill="1" applyAlignment="1">
      <alignment horizontal="left" vertical="top" indent="1"/>
    </xf>
    <xf numFmtId="0" fontId="26" fillId="4" borderId="0" xfId="0" applyFont="1" applyFill="1" applyAlignment="1">
      <alignment horizontal="left" vertical="top" wrapText="1"/>
    </xf>
    <xf numFmtId="0" fontId="19" fillId="4" borderId="0" xfId="0" applyFont="1" applyFill="1" applyAlignment="1">
      <alignment vertical="top"/>
    </xf>
    <xf numFmtId="0" fontId="19" fillId="4" borderId="0" xfId="0" applyFont="1" applyFill="1" applyAlignment="1">
      <alignment horizontal="center"/>
    </xf>
    <xf numFmtId="0" fontId="29" fillId="4" borderId="0" xfId="0" applyFont="1" applyFill="1" applyAlignment="1">
      <alignment vertical="top"/>
    </xf>
    <xf numFmtId="0" fontId="19" fillId="0" borderId="0" xfId="0" applyFont="1"/>
    <xf numFmtId="0" fontId="19" fillId="0" borderId="0" xfId="0" applyFont="1" applyAlignment="1">
      <alignment horizontal="center"/>
    </xf>
    <xf numFmtId="3" fontId="19" fillId="0" borderId="0" xfId="0" applyNumberFormat="1" applyFont="1"/>
    <xf numFmtId="0" fontId="46" fillId="4" borderId="0" xfId="0" applyFont="1" applyFill="1" applyAlignment="1">
      <alignment horizontal="center"/>
    </xf>
    <xf numFmtId="0" fontId="60" fillId="2" borderId="0" xfId="0" applyFont="1" applyFill="1" applyAlignment="1">
      <alignment vertical="top"/>
    </xf>
    <xf numFmtId="0" fontId="60" fillId="0" borderId="0" xfId="0" applyFont="1" applyAlignment="1">
      <alignment vertical="top"/>
    </xf>
    <xf numFmtId="0" fontId="60" fillId="2" borderId="0" xfId="0" applyFont="1" applyFill="1"/>
    <xf numFmtId="0" fontId="61" fillId="2" borderId="0" xfId="0" applyFont="1" applyFill="1" applyAlignment="1">
      <alignment vertical="top"/>
    </xf>
    <xf numFmtId="0" fontId="61" fillId="2" borderId="0" xfId="0" applyFont="1" applyFill="1"/>
    <xf numFmtId="0" fontId="45" fillId="2" borderId="0" xfId="0" applyFont="1" applyFill="1" applyAlignment="1">
      <alignment horizontal="center"/>
    </xf>
    <xf numFmtId="0" fontId="45" fillId="6" borderId="0" xfId="0" applyFont="1" applyFill="1" applyAlignment="1">
      <alignment horizontal="center"/>
    </xf>
    <xf numFmtId="0" fontId="46" fillId="6" borderId="0" xfId="0" applyFont="1" applyFill="1" applyAlignment="1">
      <alignment horizontal="center"/>
    </xf>
    <xf numFmtId="0" fontId="26" fillId="4" borderId="0" xfId="0" applyFont="1" applyFill="1" applyAlignment="1">
      <alignment horizontal="left" vertical="top"/>
    </xf>
    <xf numFmtId="0" fontId="26" fillId="4" borderId="0" xfId="0" applyFont="1" applyFill="1" applyAlignment="1">
      <alignment horizontal="left" vertical="top" indent="1"/>
    </xf>
    <xf numFmtId="0" fontId="26" fillId="4" borderId="0" xfId="0" applyFont="1" applyFill="1" applyAlignment="1">
      <alignment horizontal="left" vertical="top" wrapText="1"/>
    </xf>
    <xf numFmtId="0" fontId="0" fillId="2" borderId="0" xfId="0" applyFill="1" applyAlignment="1">
      <alignment horizontal="left" vertical="top"/>
    </xf>
    <xf numFmtId="0" fontId="0" fillId="2" borderId="0" xfId="0" applyFill="1" applyAlignment="1">
      <alignment horizontal="left" vertical="top" wrapText="1"/>
    </xf>
    <xf numFmtId="0" fontId="0" fillId="2" borderId="0" xfId="0" applyFill="1" applyAlignment="1">
      <alignment vertical="top" wrapText="1"/>
    </xf>
    <xf numFmtId="0" fontId="0" fillId="0" borderId="0" xfId="0" applyAlignment="1">
      <alignment vertical="top"/>
    </xf>
    <xf numFmtId="0" fontId="3" fillId="2" borderId="0" xfId="0" applyFont="1" applyFill="1" applyAlignment="1">
      <alignment horizontal="left" vertical="top" wrapText="1"/>
    </xf>
  </cellXfs>
  <cellStyles count="4">
    <cellStyle name="Comma 2" xfId="3" xr:uid="{5AB33D6A-F028-403A-B679-C6485C5568BE}"/>
    <cellStyle name="Hyperlink" xfId="1" builtinId="8"/>
    <cellStyle name="Normal" xfId="0" builtinId="0"/>
    <cellStyle name="Normal 2" xfId="2" xr:uid="{BFD159DC-4D7B-452A-9950-9FD77B0009C9}"/>
  </cellStyles>
  <dxfs count="2">
    <dxf>
      <fill>
        <patternFill>
          <bgColor theme="5"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connections" Target="connections.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0</xdr:colOff>
      <xdr:row>1</xdr:row>
      <xdr:rowOff>0</xdr:rowOff>
    </xdr:from>
    <xdr:ext cx="2000250" cy="623570"/>
    <xdr:pic>
      <xdr:nvPicPr>
        <xdr:cNvPr id="2" name="Picture 1">
          <a:extLst>
            <a:ext uri="{FF2B5EF4-FFF2-40B4-BE49-F238E27FC236}">
              <a16:creationId xmlns:a16="http://schemas.microsoft.com/office/drawing/2014/main" id="{140094B4-7975-4C6D-9ACF-46241249A2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0" y="190500"/>
          <a:ext cx="2000250" cy="623570"/>
        </a:xfrm>
        <a:prstGeom prst="rect">
          <a:avLst/>
        </a:prstGeom>
      </xdr:spPr>
    </xdr:pic>
    <xdr:clientData/>
  </xdr:oneCellAnchor>
  <xdr:oneCellAnchor>
    <xdr:from>
      <xdr:col>3</xdr:col>
      <xdr:colOff>0</xdr:colOff>
      <xdr:row>1</xdr:row>
      <xdr:rowOff>0</xdr:rowOff>
    </xdr:from>
    <xdr:ext cx="2000250" cy="623570"/>
    <xdr:pic>
      <xdr:nvPicPr>
        <xdr:cNvPr id="3" name="Picture 2">
          <a:extLst>
            <a:ext uri="{FF2B5EF4-FFF2-40B4-BE49-F238E27FC236}">
              <a16:creationId xmlns:a16="http://schemas.microsoft.com/office/drawing/2014/main" id="{F6B74E9F-4968-4A27-899A-753DCE33C21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95950" y="180975"/>
          <a:ext cx="2000250" cy="62357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pboprotected.sharepoint.com/sites/SRRHub/Regular%20publications/2023-24%20MYEFO%20Snapshot/2023-24%20MYEFO%20-%20Historical%20fiscal%20data%20-%20MASTER.xlsx" TargetMode="External"/><Relationship Id="rId1" Type="http://schemas.openxmlformats.org/officeDocument/2006/relationships/externalLinkPath" Target="https://pboprotected.sharepoint.com/sites/SRRHub/Regular%20publications/2023-24%20MYEFO%20Snapshot/2023-24%20MYEFO%20-%20Historical%20fiscal%20data%20-%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1_1"/>
      <sheetName val="Data1_2"/>
      <sheetName val="Data1_3"/>
      <sheetName val="Data2"/>
      <sheetName val="Table of contents"/>
      <sheetName val="PBI Map"/>
      <sheetName val="Table 11"/>
      <sheetName val="Background"/>
      <sheetName val="Table 1"/>
      <sheetName val="Table 2"/>
      <sheetName val="Table 3"/>
      <sheetName val="Table 4"/>
      <sheetName val="Table 5"/>
      <sheetName val="Table 6"/>
      <sheetName val="Table 7"/>
      <sheetName val="Table 8"/>
      <sheetName val="Table 9"/>
      <sheetName val="Table 10"/>
      <sheetName val="Table 11 (new)"/>
      <sheetName val="Budget links"/>
      <sheetName val="Nom GDP calc"/>
      <sheetName val="Nominal GDP working"/>
      <sheetName val="UCB working"/>
      <sheetName val="HCB working"/>
      <sheetName val="Receipts working"/>
      <sheetName val="Debt working"/>
      <sheetName val="AGS working"/>
      <sheetName val="Net worth working"/>
      <sheetName val="Fiscal working"/>
      <sheetName val="Revenue working"/>
      <sheetName val="Cash sectoral working"/>
      <sheetName val="Accrual sectoral working"/>
      <sheetName val="Revenue by type working"/>
      <sheetName val="Operating statement working"/>
      <sheetName val="Expense working"/>
      <sheetName val="Receipt by type working"/>
      <sheetName val="Balance sheet working"/>
      <sheetName val="National Accts working"/>
      <sheetName val="Revenue heads working"/>
      <sheetName val="Revenue heads working history"/>
    </sheetNames>
    <sheetDataSet>
      <sheetData sheetId="0"/>
      <sheetData sheetId="1"/>
      <sheetData sheetId="2"/>
      <sheetData sheetId="3"/>
      <sheetData sheetId="4">
        <row r="4">
          <cell r="B4" t="str">
            <v>2023-24 MYEFO</v>
          </cell>
        </row>
      </sheetData>
      <sheetData sheetId="5"/>
      <sheetData sheetId="6"/>
      <sheetData sheetId="7"/>
      <sheetData sheetId="8">
        <row r="8">
          <cell r="F8">
            <v>8290</v>
          </cell>
          <cell r="G8">
            <v>9135</v>
          </cell>
          <cell r="H8">
            <v>9735</v>
          </cell>
          <cell r="I8">
            <v>12228</v>
          </cell>
          <cell r="J8">
            <v>15643</v>
          </cell>
          <cell r="K8">
            <v>18727</v>
          </cell>
          <cell r="L8">
            <v>21890</v>
          </cell>
          <cell r="M8">
            <v>24019</v>
          </cell>
          <cell r="N8">
            <v>26129</v>
          </cell>
          <cell r="O8">
            <v>30321</v>
          </cell>
          <cell r="P8">
            <v>35993</v>
          </cell>
          <cell r="Q8">
            <v>41499</v>
          </cell>
          <cell r="R8">
            <v>45463</v>
          </cell>
          <cell r="S8">
            <v>49981</v>
          </cell>
          <cell r="T8">
            <v>58817</v>
          </cell>
          <cell r="U8">
            <v>66206</v>
          </cell>
          <cell r="V8">
            <v>74724</v>
          </cell>
          <cell r="W8">
            <v>83491</v>
          </cell>
          <cell r="X8">
            <v>90748</v>
          </cell>
          <cell r="Y8">
            <v>98625</v>
          </cell>
          <cell r="Z8">
            <v>100227</v>
          </cell>
          <cell r="AA8">
            <v>95840</v>
          </cell>
          <cell r="AB8">
            <v>97633</v>
          </cell>
          <cell r="AC8">
            <v>103824</v>
          </cell>
          <cell r="AD8">
            <v>113458</v>
          </cell>
          <cell r="AE8">
            <v>124429</v>
          </cell>
          <cell r="AF8">
            <v>133592</v>
          </cell>
          <cell r="AG8">
            <v>140736</v>
          </cell>
          <cell r="AH8">
            <v>152063</v>
          </cell>
          <cell r="AI8">
            <v>166199</v>
          </cell>
          <cell r="AJ8">
            <v>182996</v>
          </cell>
          <cell r="AK8">
            <v>187588</v>
          </cell>
          <cell r="AL8">
            <v>204613</v>
          </cell>
          <cell r="AM8">
            <v>217775</v>
          </cell>
          <cell r="AN8">
            <v>235984</v>
          </cell>
          <cell r="AO8">
            <v>255943</v>
          </cell>
          <cell r="AP8">
            <v>272637</v>
          </cell>
          <cell r="AQ8">
            <v>294917</v>
          </cell>
          <cell r="AR8">
            <v>292600</v>
          </cell>
          <cell r="AS8">
            <v>284662</v>
          </cell>
          <cell r="AT8">
            <v>302024</v>
          </cell>
          <cell r="AU8">
            <v>329874</v>
          </cell>
          <cell r="AV8">
            <v>351052</v>
          </cell>
          <cell r="AW8">
            <v>360322</v>
          </cell>
          <cell r="AX8">
            <v>378301</v>
          </cell>
          <cell r="AY8">
            <v>386924</v>
          </cell>
          <cell r="AZ8">
            <v>409868</v>
          </cell>
          <cell r="BA8">
            <v>446905</v>
          </cell>
          <cell r="BB8">
            <v>485286</v>
          </cell>
          <cell r="BC8">
            <v>469398</v>
          </cell>
          <cell r="BD8">
            <v>519913</v>
          </cell>
          <cell r="BE8">
            <v>584358</v>
          </cell>
          <cell r="BF8">
            <v>649477</v>
          </cell>
        </row>
        <row r="11">
          <cell r="F11">
            <v>7193</v>
          </cell>
          <cell r="G11">
            <v>7895</v>
          </cell>
          <cell r="H11">
            <v>8411</v>
          </cell>
          <cell r="I11">
            <v>10832</v>
          </cell>
          <cell r="J11">
            <v>14141</v>
          </cell>
          <cell r="K11">
            <v>16920</v>
          </cell>
          <cell r="L11">
            <v>19714</v>
          </cell>
          <cell r="M11">
            <v>21428</v>
          </cell>
          <cell r="N11">
            <v>23409</v>
          </cell>
          <cell r="O11">
            <v>27473</v>
          </cell>
          <cell r="P11">
            <v>32641</v>
          </cell>
          <cell r="Q11">
            <v>37880</v>
          </cell>
          <cell r="R11">
            <v>41025</v>
          </cell>
          <cell r="S11">
            <v>44849</v>
          </cell>
          <cell r="T11">
            <v>52970</v>
          </cell>
          <cell r="U11">
            <v>58841</v>
          </cell>
          <cell r="V11">
            <v>66467</v>
          </cell>
          <cell r="W11">
            <v>75076</v>
          </cell>
          <cell r="X11">
            <v>83452</v>
          </cell>
          <cell r="Y11">
            <v>90773</v>
          </cell>
          <cell r="Z11">
            <v>92739</v>
          </cell>
          <cell r="AA11">
            <v>87364</v>
          </cell>
          <cell r="AB11">
            <v>88760</v>
          </cell>
          <cell r="AC11">
            <v>93362</v>
          </cell>
          <cell r="AD11">
            <v>104921</v>
          </cell>
          <cell r="AE11">
            <v>115700</v>
          </cell>
          <cell r="AF11">
            <v>124559</v>
          </cell>
          <cell r="AG11">
            <v>130984</v>
          </cell>
          <cell r="AH11">
            <v>138420</v>
          </cell>
          <cell r="AI11">
            <v>151313</v>
          </cell>
          <cell r="AJ11">
            <v>170354</v>
          </cell>
          <cell r="AK11">
            <v>175371</v>
          </cell>
          <cell r="AL11">
            <v>192391</v>
          </cell>
          <cell r="AM11">
            <v>206734</v>
          </cell>
          <cell r="AN11">
            <v>223986</v>
          </cell>
          <cell r="AO11">
            <v>241987</v>
          </cell>
          <cell r="AP11">
            <v>258252</v>
          </cell>
          <cell r="AQ11">
            <v>279317</v>
          </cell>
          <cell r="AR11">
            <v>273674</v>
          </cell>
          <cell r="AS11">
            <v>262167</v>
          </cell>
          <cell r="AT11">
            <v>282106</v>
          </cell>
          <cell r="AU11">
            <v>311269</v>
          </cell>
          <cell r="AV11">
            <v>327835</v>
          </cell>
          <cell r="AW11">
            <v>340283</v>
          </cell>
          <cell r="AX11">
            <v>353927</v>
          </cell>
          <cell r="AY11">
            <v>362445</v>
          </cell>
          <cell r="AZ11">
            <v>379336</v>
          </cell>
          <cell r="BA11">
            <v>418118</v>
          </cell>
          <cell r="BB11">
            <v>448654</v>
          </cell>
          <cell r="BC11">
            <v>431854</v>
          </cell>
          <cell r="BD11">
            <v>473941</v>
          </cell>
          <cell r="BE11">
            <v>536586</v>
          </cell>
          <cell r="BF11">
            <v>601300</v>
          </cell>
        </row>
        <row r="14">
          <cell r="F14">
            <v>1097</v>
          </cell>
          <cell r="G14">
            <v>1240</v>
          </cell>
          <cell r="H14">
            <v>1324</v>
          </cell>
          <cell r="I14">
            <v>1396</v>
          </cell>
          <cell r="J14">
            <v>1502</v>
          </cell>
          <cell r="K14">
            <v>1807</v>
          </cell>
          <cell r="L14">
            <v>2176</v>
          </cell>
          <cell r="M14">
            <v>2591</v>
          </cell>
          <cell r="N14">
            <v>2720</v>
          </cell>
          <cell r="O14">
            <v>2848</v>
          </cell>
          <cell r="P14">
            <v>3352</v>
          </cell>
          <cell r="Q14">
            <v>3619</v>
          </cell>
          <cell r="R14">
            <v>4438</v>
          </cell>
          <cell r="S14">
            <v>5132</v>
          </cell>
          <cell r="T14">
            <v>5847</v>
          </cell>
          <cell r="U14">
            <v>7365</v>
          </cell>
          <cell r="V14">
            <v>8257</v>
          </cell>
          <cell r="W14">
            <v>8415</v>
          </cell>
          <cell r="X14">
            <v>7296</v>
          </cell>
          <cell r="Y14">
            <v>7852</v>
          </cell>
          <cell r="Z14">
            <v>7488</v>
          </cell>
          <cell r="AA14">
            <v>8476</v>
          </cell>
          <cell r="AB14">
            <v>8873</v>
          </cell>
          <cell r="AC14">
            <v>10462</v>
          </cell>
          <cell r="AD14">
            <v>8537</v>
          </cell>
          <cell r="AE14">
            <v>8729</v>
          </cell>
          <cell r="AF14">
            <v>9033</v>
          </cell>
          <cell r="AG14">
            <v>9752</v>
          </cell>
          <cell r="AH14">
            <v>13643</v>
          </cell>
          <cell r="AI14">
            <v>14887</v>
          </cell>
          <cell r="AJ14">
            <v>12641</v>
          </cell>
          <cell r="AK14">
            <v>12218</v>
          </cell>
          <cell r="AL14">
            <v>12222</v>
          </cell>
          <cell r="AM14">
            <v>11041</v>
          </cell>
          <cell r="AN14">
            <v>11999</v>
          </cell>
          <cell r="AO14">
            <v>13956</v>
          </cell>
          <cell r="AP14">
            <v>14385</v>
          </cell>
          <cell r="AQ14">
            <v>15600</v>
          </cell>
          <cell r="AR14">
            <v>18926</v>
          </cell>
          <cell r="AS14">
            <v>22495</v>
          </cell>
          <cell r="AT14">
            <v>19918</v>
          </cell>
          <cell r="AU14">
            <v>18606</v>
          </cell>
          <cell r="AV14">
            <v>23218</v>
          </cell>
          <cell r="AW14">
            <v>20038</v>
          </cell>
          <cell r="AX14">
            <v>24374</v>
          </cell>
          <cell r="AY14">
            <v>24480</v>
          </cell>
          <cell r="AZ14">
            <v>30532</v>
          </cell>
          <cell r="BA14">
            <v>28787</v>
          </cell>
          <cell r="BB14">
            <v>36631</v>
          </cell>
          <cell r="BC14">
            <v>37544</v>
          </cell>
          <cell r="BD14">
            <v>45972</v>
          </cell>
          <cell r="BE14">
            <v>47772</v>
          </cell>
          <cell r="BF14">
            <v>48177</v>
          </cell>
        </row>
        <row r="17">
          <cell r="F17">
            <v>7389</v>
          </cell>
          <cell r="G17">
            <v>8249</v>
          </cell>
          <cell r="H17">
            <v>9388</v>
          </cell>
          <cell r="I17">
            <v>11078</v>
          </cell>
          <cell r="J17">
            <v>15463</v>
          </cell>
          <cell r="K17">
            <v>20225</v>
          </cell>
          <cell r="L17">
            <v>23157</v>
          </cell>
          <cell r="M17">
            <v>26057</v>
          </cell>
          <cell r="N17">
            <v>28272</v>
          </cell>
          <cell r="O17">
            <v>31642</v>
          </cell>
          <cell r="P17">
            <v>36176</v>
          </cell>
          <cell r="Q17">
            <v>41151</v>
          </cell>
          <cell r="R17">
            <v>48810</v>
          </cell>
          <cell r="S17">
            <v>56990</v>
          </cell>
          <cell r="T17">
            <v>64853</v>
          </cell>
          <cell r="U17">
            <v>71328</v>
          </cell>
          <cell r="V17">
            <v>77158</v>
          </cell>
          <cell r="W17">
            <v>82039</v>
          </cell>
          <cell r="X17">
            <v>85326</v>
          </cell>
          <cell r="Y17">
            <v>92684</v>
          </cell>
          <cell r="Z17">
            <v>100665</v>
          </cell>
          <cell r="AA17">
            <v>108472</v>
          </cell>
          <cell r="AB17">
            <v>115751</v>
          </cell>
          <cell r="AC17">
            <v>122009</v>
          </cell>
          <cell r="AD17">
            <v>127619</v>
          </cell>
          <cell r="AE17">
            <v>135538</v>
          </cell>
          <cell r="AF17">
            <v>139689</v>
          </cell>
          <cell r="AG17">
            <v>140587</v>
          </cell>
          <cell r="AH17">
            <v>148175</v>
          </cell>
          <cell r="AI17">
            <v>153192</v>
          </cell>
          <cell r="AJ17">
            <v>177123</v>
          </cell>
          <cell r="AK17">
            <v>188655</v>
          </cell>
          <cell r="AL17">
            <v>197243</v>
          </cell>
          <cell r="AM17">
            <v>209785</v>
          </cell>
          <cell r="AN17">
            <v>222407</v>
          </cell>
          <cell r="AO17">
            <v>240136</v>
          </cell>
          <cell r="AP17">
            <v>253321</v>
          </cell>
          <cell r="AQ17">
            <v>271843</v>
          </cell>
          <cell r="AR17">
            <v>316046</v>
          </cell>
          <cell r="AS17">
            <v>336900</v>
          </cell>
          <cell r="AT17">
            <v>346102</v>
          </cell>
          <cell r="AU17">
            <v>371032</v>
          </cell>
          <cell r="AV17">
            <v>367204</v>
          </cell>
          <cell r="AW17">
            <v>406430</v>
          </cell>
          <cell r="AX17">
            <v>412079</v>
          </cell>
          <cell r="AY17">
            <v>423328</v>
          </cell>
          <cell r="AZ17">
            <v>439375</v>
          </cell>
          <cell r="BA17">
            <v>452742</v>
          </cell>
          <cell r="BB17">
            <v>478098</v>
          </cell>
          <cell r="BC17">
            <v>549634</v>
          </cell>
          <cell r="BD17">
            <v>654084</v>
          </cell>
          <cell r="BE17">
            <v>616320</v>
          </cell>
          <cell r="BF17">
            <v>627413</v>
          </cell>
        </row>
        <row r="21">
          <cell r="AO21">
            <v>51</v>
          </cell>
          <cell r="AP21">
            <v>2127</v>
          </cell>
          <cell r="AQ21">
            <v>3319</v>
          </cell>
          <cell r="AR21">
            <v>3566</v>
          </cell>
          <cell r="AS21">
            <v>2256</v>
          </cell>
          <cell r="AT21">
            <v>3385</v>
          </cell>
          <cell r="AU21">
            <v>2203</v>
          </cell>
          <cell r="AV21">
            <v>2682</v>
          </cell>
          <cell r="AW21">
            <v>2348</v>
          </cell>
          <cell r="AX21">
            <v>4089</v>
          </cell>
          <cell r="AY21">
            <v>3202</v>
          </cell>
          <cell r="AZ21">
            <v>3644</v>
          </cell>
          <cell r="BA21">
            <v>4305</v>
          </cell>
          <cell r="BB21">
            <v>7878</v>
          </cell>
          <cell r="BC21">
            <v>5036</v>
          </cell>
          <cell r="BD21">
            <v>6619</v>
          </cell>
          <cell r="BE21">
            <v>7677</v>
          </cell>
          <cell r="BF21">
            <v>4960</v>
          </cell>
        </row>
        <row r="23">
          <cell r="F23">
            <v>901</v>
          </cell>
          <cell r="G23">
            <v>886</v>
          </cell>
          <cell r="H23">
            <v>348</v>
          </cell>
          <cell r="I23">
            <v>1150</v>
          </cell>
          <cell r="J23">
            <v>181</v>
          </cell>
          <cell r="K23">
            <v>-1499</v>
          </cell>
          <cell r="L23">
            <v>-1266</v>
          </cell>
          <cell r="M23">
            <v>-2037</v>
          </cell>
          <cell r="N23">
            <v>-2142</v>
          </cell>
          <cell r="O23">
            <v>-1322</v>
          </cell>
          <cell r="P23">
            <v>-184</v>
          </cell>
          <cell r="Q23">
            <v>348</v>
          </cell>
          <cell r="R23">
            <v>-3348</v>
          </cell>
          <cell r="S23">
            <v>-7008</v>
          </cell>
          <cell r="T23">
            <v>-6037</v>
          </cell>
          <cell r="U23">
            <v>-5122</v>
          </cell>
          <cell r="V23">
            <v>-2434</v>
          </cell>
          <cell r="W23">
            <v>1452</v>
          </cell>
          <cell r="X23">
            <v>5421</v>
          </cell>
          <cell r="Y23">
            <v>5942</v>
          </cell>
          <cell r="Z23">
            <v>-438</v>
          </cell>
          <cell r="AA23">
            <v>-12631</v>
          </cell>
          <cell r="AB23">
            <v>-18118</v>
          </cell>
          <cell r="AC23">
            <v>-18185</v>
          </cell>
          <cell r="AD23">
            <v>-14160</v>
          </cell>
          <cell r="AE23">
            <v>-11109</v>
          </cell>
          <cell r="AF23">
            <v>-6099</v>
          </cell>
          <cell r="AG23">
            <v>149</v>
          </cell>
          <cell r="AH23">
            <v>3889</v>
          </cell>
          <cell r="AI23">
            <v>13007</v>
          </cell>
          <cell r="AJ23">
            <v>5872</v>
          </cell>
          <cell r="AK23">
            <v>-1067</v>
          </cell>
          <cell r="AL23">
            <v>7370</v>
          </cell>
          <cell r="AM23">
            <v>7990</v>
          </cell>
          <cell r="AN23">
            <v>13577</v>
          </cell>
          <cell r="AO23">
            <v>15757</v>
          </cell>
          <cell r="AP23">
            <v>17190</v>
          </cell>
          <cell r="AQ23">
            <v>19754</v>
          </cell>
          <cell r="AR23">
            <v>-27013</v>
          </cell>
          <cell r="AS23">
            <v>-54494</v>
          </cell>
          <cell r="AT23">
            <v>-47463</v>
          </cell>
          <cell r="AU23">
            <v>-43360</v>
          </cell>
          <cell r="AV23">
            <v>-18834</v>
          </cell>
          <cell r="AW23">
            <v>-48456</v>
          </cell>
          <cell r="AX23">
            <v>-37867</v>
          </cell>
          <cell r="AY23">
            <v>-39606</v>
          </cell>
          <cell r="AZ23">
            <v>-33151</v>
          </cell>
          <cell r="BA23">
            <v>-10141</v>
          </cell>
          <cell r="BB23">
            <v>-690</v>
          </cell>
          <cell r="BC23">
            <v>-85272</v>
          </cell>
          <cell r="BD23">
            <v>-134171</v>
          </cell>
          <cell r="BE23">
            <v>-31962</v>
          </cell>
          <cell r="BF23">
            <v>22064</v>
          </cell>
        </row>
        <row r="26">
          <cell r="F26">
            <v>-851</v>
          </cell>
          <cell r="G26">
            <v>-987</v>
          </cell>
          <cell r="H26">
            <v>-977</v>
          </cell>
          <cell r="I26">
            <v>-1275</v>
          </cell>
          <cell r="J26">
            <v>-2648</v>
          </cell>
          <cell r="K26">
            <v>-2040</v>
          </cell>
          <cell r="L26">
            <v>-1530</v>
          </cell>
          <cell r="M26">
            <v>-1324</v>
          </cell>
          <cell r="N26">
            <v>-1074</v>
          </cell>
          <cell r="O26">
            <v>-702</v>
          </cell>
          <cell r="P26">
            <v>-962</v>
          </cell>
          <cell r="Q26">
            <v>-1008</v>
          </cell>
          <cell r="R26">
            <v>-1363</v>
          </cell>
          <cell r="S26">
            <v>-1136</v>
          </cell>
          <cell r="T26">
            <v>-922</v>
          </cell>
          <cell r="U26">
            <v>-810</v>
          </cell>
          <cell r="V26">
            <v>-545</v>
          </cell>
          <cell r="W26">
            <v>657</v>
          </cell>
          <cell r="X26">
            <v>168</v>
          </cell>
          <cell r="Y26">
            <v>1217</v>
          </cell>
          <cell r="Z26">
            <v>1563</v>
          </cell>
          <cell r="AA26">
            <v>2156</v>
          </cell>
          <cell r="AB26">
            <v>2471</v>
          </cell>
          <cell r="AC26">
            <v>3447</v>
          </cell>
          <cell r="AD26">
            <v>1546</v>
          </cell>
          <cell r="AE26">
            <v>5188</v>
          </cell>
          <cell r="AF26">
            <v>7241</v>
          </cell>
          <cell r="AG26">
            <v>15154</v>
          </cell>
          <cell r="AH26">
            <v>6948</v>
          </cell>
          <cell r="AI26">
            <v>9500</v>
          </cell>
          <cell r="AJ26">
            <v>5673</v>
          </cell>
          <cell r="AK26">
            <v>3422</v>
          </cell>
          <cell r="AL26">
            <v>-229</v>
          </cell>
          <cell r="AM26">
            <v>-452</v>
          </cell>
          <cell r="AN26">
            <v>-1139</v>
          </cell>
          <cell r="AO26">
            <v>-1647</v>
          </cell>
          <cell r="AP26">
            <v>7403</v>
          </cell>
          <cell r="AQ26">
            <v>5108</v>
          </cell>
          <cell r="AR26">
            <v>-7889</v>
          </cell>
          <cell r="AS26">
            <v>-4278</v>
          </cell>
          <cell r="AT26">
            <v>-7028</v>
          </cell>
          <cell r="AU26">
            <v>-5866</v>
          </cell>
          <cell r="AV26">
            <v>-4802</v>
          </cell>
          <cell r="AW26">
            <v>-6371</v>
          </cell>
          <cell r="AX26">
            <v>-5158</v>
          </cell>
          <cell r="AY26">
            <v>-12684</v>
          </cell>
          <cell r="AZ26">
            <v>-13501</v>
          </cell>
          <cell r="BA26">
            <v>-20041</v>
          </cell>
          <cell r="BB26">
            <v>-14387</v>
          </cell>
          <cell r="BC26">
            <v>-13632</v>
          </cell>
          <cell r="BD26">
            <v>-3364</v>
          </cell>
          <cell r="BE26">
            <v>-1340</v>
          </cell>
          <cell r="BF26">
            <v>-7962</v>
          </cell>
        </row>
        <row r="29">
          <cell r="F29">
            <v>50</v>
          </cell>
          <cell r="G29">
            <v>-101</v>
          </cell>
          <cell r="H29">
            <v>-629</v>
          </cell>
          <cell r="I29">
            <v>-125</v>
          </cell>
          <cell r="J29">
            <v>-2467</v>
          </cell>
          <cell r="K29">
            <v>-3539</v>
          </cell>
          <cell r="L29">
            <v>-2796</v>
          </cell>
          <cell r="M29">
            <v>-3361</v>
          </cell>
          <cell r="N29">
            <v>-3216</v>
          </cell>
          <cell r="O29">
            <v>-2024</v>
          </cell>
          <cell r="P29">
            <v>-1146</v>
          </cell>
          <cell r="Q29">
            <v>-660</v>
          </cell>
          <cell r="R29">
            <v>-4711</v>
          </cell>
          <cell r="S29">
            <v>-8144</v>
          </cell>
          <cell r="T29">
            <v>-6959</v>
          </cell>
          <cell r="U29">
            <v>-5932</v>
          </cell>
          <cell r="V29">
            <v>-2979</v>
          </cell>
          <cell r="W29">
            <v>2109</v>
          </cell>
          <cell r="X29">
            <v>5589</v>
          </cell>
          <cell r="Y29">
            <v>7159</v>
          </cell>
          <cell r="Z29">
            <v>1125</v>
          </cell>
          <cell r="AA29">
            <v>-10475</v>
          </cell>
          <cell r="AB29">
            <v>-15647</v>
          </cell>
          <cell r="AC29">
            <v>-14738</v>
          </cell>
          <cell r="AD29">
            <v>-12614</v>
          </cell>
          <cell r="AE29">
            <v>-5921</v>
          </cell>
          <cell r="AF29">
            <v>1142</v>
          </cell>
          <cell r="AG29">
            <v>15303</v>
          </cell>
          <cell r="AH29">
            <v>10837</v>
          </cell>
          <cell r="AI29">
            <v>22507</v>
          </cell>
          <cell r="AJ29">
            <v>11545</v>
          </cell>
          <cell r="AK29">
            <v>2355</v>
          </cell>
          <cell r="AL29">
            <v>7141</v>
          </cell>
          <cell r="AM29">
            <v>7538</v>
          </cell>
          <cell r="AN29">
            <v>12438</v>
          </cell>
          <cell r="AO29">
            <v>14160</v>
          </cell>
          <cell r="AP29">
            <v>26720</v>
          </cell>
          <cell r="AQ29">
            <v>28181</v>
          </cell>
          <cell r="AR29">
            <v>-31336</v>
          </cell>
          <cell r="AS29">
            <v>-56516</v>
          </cell>
          <cell r="AT29">
            <v>-51106</v>
          </cell>
          <cell r="AU29">
            <v>-47023</v>
          </cell>
          <cell r="AV29">
            <v>-20954</v>
          </cell>
          <cell r="AW29">
            <v>-52479</v>
          </cell>
          <cell r="AX29">
            <v>-38936</v>
          </cell>
          <cell r="AY29">
            <v>-49088</v>
          </cell>
          <cell r="AZ29">
            <v>-43008</v>
          </cell>
          <cell r="BA29">
            <v>-25878</v>
          </cell>
          <cell r="BB29">
            <v>-7199</v>
          </cell>
          <cell r="BC29">
            <v>-93868</v>
          </cell>
          <cell r="BD29">
            <v>-137535</v>
          </cell>
          <cell r="BE29">
            <v>-33302</v>
          </cell>
          <cell r="BF29">
            <v>14103</v>
          </cell>
        </row>
      </sheetData>
      <sheetData sheetId="9"/>
      <sheetData sheetId="10">
        <row r="6">
          <cell r="I6">
            <v>167304</v>
          </cell>
          <cell r="J6">
            <v>186106</v>
          </cell>
          <cell r="K6">
            <v>190432</v>
          </cell>
          <cell r="L6">
            <v>206778</v>
          </cell>
          <cell r="M6">
            <v>222042</v>
          </cell>
          <cell r="N6">
            <v>242354</v>
          </cell>
          <cell r="O6">
            <v>260569</v>
          </cell>
          <cell r="P6">
            <v>277895</v>
          </cell>
          <cell r="Q6">
            <v>303402</v>
          </cell>
          <cell r="R6">
            <v>298508</v>
          </cell>
          <cell r="S6">
            <v>292387</v>
          </cell>
          <cell r="T6">
            <v>309204</v>
          </cell>
          <cell r="U6">
            <v>337324</v>
          </cell>
          <cell r="V6">
            <v>359496</v>
          </cell>
          <cell r="W6">
            <v>374151</v>
          </cell>
          <cell r="X6">
            <v>379455</v>
          </cell>
          <cell r="Y6">
            <v>395055</v>
          </cell>
          <cell r="Z6">
            <v>415723</v>
          </cell>
          <cell r="AA6">
            <v>456280</v>
          </cell>
          <cell r="AB6">
            <v>493346</v>
          </cell>
          <cell r="AC6">
            <v>486278</v>
          </cell>
          <cell r="AD6">
            <v>523012</v>
          </cell>
          <cell r="AE6">
            <v>596401</v>
          </cell>
          <cell r="AF6">
            <v>668389</v>
          </cell>
        </row>
        <row r="9">
          <cell r="AF9">
            <v>618288</v>
          </cell>
        </row>
        <row r="15">
          <cell r="I15">
            <v>155728</v>
          </cell>
          <cell r="J15">
            <v>180277</v>
          </cell>
          <cell r="K15">
            <v>193214</v>
          </cell>
          <cell r="L15">
            <v>201402</v>
          </cell>
          <cell r="M15">
            <v>215634</v>
          </cell>
          <cell r="N15">
            <v>229427</v>
          </cell>
          <cell r="O15">
            <v>241977</v>
          </cell>
          <cell r="P15">
            <v>259197</v>
          </cell>
          <cell r="Q15">
            <v>280335</v>
          </cell>
          <cell r="R15">
            <v>324889</v>
          </cell>
          <cell r="S15">
            <v>340354</v>
          </cell>
          <cell r="T15">
            <v>356710</v>
          </cell>
          <cell r="U15">
            <v>377948</v>
          </cell>
          <cell r="V15">
            <v>383351</v>
          </cell>
          <cell r="W15">
            <v>415691</v>
          </cell>
          <cell r="X15">
            <v>418956</v>
          </cell>
          <cell r="Y15">
            <v>430739</v>
          </cell>
          <cell r="Z15">
            <v>449712</v>
          </cell>
          <cell r="AA15">
            <v>461490</v>
          </cell>
          <cell r="AB15">
            <v>485869</v>
          </cell>
          <cell r="AC15">
            <v>578117</v>
          </cell>
          <cell r="AD15">
            <v>651916</v>
          </cell>
          <cell r="AE15">
            <v>623050</v>
          </cell>
          <cell r="AF15">
            <v>637025</v>
          </cell>
        </row>
        <row r="18">
          <cell r="I18">
            <v>11576</v>
          </cell>
          <cell r="J18">
            <v>5829</v>
          </cell>
          <cell r="K18">
            <v>-2782</v>
          </cell>
          <cell r="L18">
            <v>5376</v>
          </cell>
          <cell r="M18">
            <v>6409</v>
          </cell>
          <cell r="N18">
            <v>12926</v>
          </cell>
          <cell r="O18">
            <v>18592</v>
          </cell>
          <cell r="P18">
            <v>18698</v>
          </cell>
          <cell r="Q18">
            <v>23068</v>
          </cell>
          <cell r="R18">
            <v>-26382</v>
          </cell>
          <cell r="S18">
            <v>-47967</v>
          </cell>
          <cell r="T18">
            <v>-47506</v>
          </cell>
          <cell r="U18">
            <v>-40624</v>
          </cell>
          <cell r="V18">
            <v>-23855</v>
          </cell>
          <cell r="W18">
            <v>-41540</v>
          </cell>
          <cell r="X18">
            <v>-39501</v>
          </cell>
          <cell r="Y18">
            <v>-35684</v>
          </cell>
          <cell r="Z18">
            <v>-33989</v>
          </cell>
          <cell r="AA18">
            <v>-5209</v>
          </cell>
          <cell r="AB18">
            <v>7476</v>
          </cell>
          <cell r="AC18">
            <v>-91839</v>
          </cell>
          <cell r="AD18">
            <v>-128904</v>
          </cell>
          <cell r="AE18">
            <v>-26649</v>
          </cell>
          <cell r="AF18">
            <v>31363</v>
          </cell>
        </row>
        <row r="21">
          <cell r="I21">
            <v>-69</v>
          </cell>
          <cell r="J21">
            <v>8</v>
          </cell>
          <cell r="K21">
            <v>382</v>
          </cell>
          <cell r="L21">
            <v>287</v>
          </cell>
          <cell r="M21">
            <v>660</v>
          </cell>
          <cell r="N21">
            <v>1034</v>
          </cell>
          <cell r="O21">
            <v>2498</v>
          </cell>
          <cell r="P21">
            <v>2333</v>
          </cell>
          <cell r="Q21">
            <v>2593</v>
          </cell>
          <cell r="R21">
            <v>4064</v>
          </cell>
          <cell r="S21">
            <v>6433</v>
          </cell>
          <cell r="T21">
            <v>5297</v>
          </cell>
          <cell r="U21">
            <v>4850</v>
          </cell>
          <cell r="V21">
            <v>987</v>
          </cell>
          <cell r="W21">
            <v>3850</v>
          </cell>
          <cell r="X21">
            <v>2706</v>
          </cell>
          <cell r="Y21">
            <v>3829</v>
          </cell>
          <cell r="Z21">
            <v>2876</v>
          </cell>
          <cell r="AA21">
            <v>1284</v>
          </cell>
          <cell r="AB21">
            <v>6126</v>
          </cell>
          <cell r="AC21">
            <v>4005</v>
          </cell>
          <cell r="AD21">
            <v>7204</v>
          </cell>
          <cell r="AE21">
            <v>8412</v>
          </cell>
          <cell r="AF21">
            <v>9437</v>
          </cell>
        </row>
        <row r="24">
          <cell r="I24">
            <v>11645</v>
          </cell>
          <cell r="J24">
            <v>5820</v>
          </cell>
          <cell r="K24">
            <v>-3164</v>
          </cell>
          <cell r="L24">
            <v>5088</v>
          </cell>
          <cell r="M24">
            <v>5749</v>
          </cell>
          <cell r="N24">
            <v>11892</v>
          </cell>
          <cell r="O24">
            <v>16094</v>
          </cell>
          <cell r="P24">
            <v>16365</v>
          </cell>
          <cell r="Q24">
            <v>20475</v>
          </cell>
          <cell r="R24">
            <v>-30445</v>
          </cell>
          <cell r="S24">
            <v>-54400</v>
          </cell>
          <cell r="T24">
            <v>-52802</v>
          </cell>
          <cell r="U24">
            <v>-45474</v>
          </cell>
          <cell r="V24">
            <v>-24842</v>
          </cell>
          <cell r="W24">
            <v>-45390</v>
          </cell>
          <cell r="X24">
            <v>-42206</v>
          </cell>
          <cell r="Y24">
            <v>-39513</v>
          </cell>
          <cell r="Z24">
            <v>-36865</v>
          </cell>
          <cell r="AA24">
            <v>-6493</v>
          </cell>
          <cell r="AB24">
            <v>1350</v>
          </cell>
          <cell r="AC24">
            <v>-95844</v>
          </cell>
          <cell r="AD24">
            <v>-136108</v>
          </cell>
          <cell r="AE24">
            <v>-35061</v>
          </cell>
          <cell r="AF24">
            <v>21926</v>
          </cell>
        </row>
      </sheetData>
      <sheetData sheetId="11"/>
      <sheetData sheetId="12"/>
      <sheetData sheetId="13"/>
      <sheetData sheetId="14"/>
      <sheetData sheetId="15"/>
      <sheetData sheetId="16"/>
      <sheetData sheetId="17"/>
      <sheetData sheetId="18"/>
      <sheetData sheetId="19"/>
      <sheetData sheetId="20"/>
      <sheetData sheetId="21"/>
      <sheetData sheetId="22">
        <row r="3">
          <cell r="AS3">
            <v>12228</v>
          </cell>
        </row>
      </sheetData>
      <sheetData sheetId="23">
        <row r="7">
          <cell r="AW7">
            <v>10837</v>
          </cell>
        </row>
      </sheetData>
      <sheetData sheetId="24"/>
      <sheetData sheetId="25">
        <row r="3">
          <cell r="X3">
            <v>-1851</v>
          </cell>
        </row>
      </sheetData>
      <sheetData sheetId="26"/>
      <sheetData sheetId="27">
        <row r="5">
          <cell r="U5">
            <v>-70414</v>
          </cell>
        </row>
      </sheetData>
      <sheetData sheetId="28">
        <row r="11">
          <cell r="S11">
            <v>3748</v>
          </cell>
        </row>
      </sheetData>
      <sheetData sheetId="29"/>
      <sheetData sheetId="30"/>
      <sheetData sheetId="31"/>
      <sheetData sheetId="32">
        <row r="6">
          <cell r="B6">
            <v>295000</v>
          </cell>
          <cell r="C6">
            <v>287100</v>
          </cell>
          <cell r="D6">
            <v>301600</v>
          </cell>
          <cell r="E6">
            <v>322100</v>
          </cell>
        </row>
        <row r="7">
          <cell r="B7">
            <v>78600</v>
          </cell>
          <cell r="C7">
            <v>78800</v>
          </cell>
          <cell r="D7">
            <v>82300</v>
          </cell>
          <cell r="E7">
            <v>85400</v>
          </cell>
        </row>
        <row r="8">
          <cell r="B8">
            <v>37000</v>
          </cell>
          <cell r="C8">
            <v>39100</v>
          </cell>
          <cell r="D8">
            <v>37300</v>
          </cell>
          <cell r="E8">
            <v>37500</v>
          </cell>
        </row>
        <row r="9">
          <cell r="B9">
            <v>336600</v>
          </cell>
          <cell r="C9">
            <v>326800</v>
          </cell>
          <cell r="D9">
            <v>346600</v>
          </cell>
          <cell r="E9">
            <v>370000</v>
          </cell>
        </row>
        <row r="10">
          <cell r="B10">
            <v>4190</v>
          </cell>
          <cell r="C10">
            <v>4050</v>
          </cell>
          <cell r="D10">
            <v>3930</v>
          </cell>
          <cell r="E10">
            <v>3970</v>
          </cell>
        </row>
        <row r="11">
          <cell r="B11">
            <v>140300</v>
          </cell>
          <cell r="C11">
            <v>136000</v>
          </cell>
          <cell r="D11">
            <v>132900</v>
          </cell>
          <cell r="E11">
            <v>141800</v>
          </cell>
        </row>
        <row r="12">
          <cell r="B12">
            <v>15740</v>
          </cell>
          <cell r="C12">
            <v>23190</v>
          </cell>
          <cell r="D12">
            <v>23390</v>
          </cell>
          <cell r="E12">
            <v>25590</v>
          </cell>
        </row>
        <row r="13">
          <cell r="B13">
            <v>2380</v>
          </cell>
          <cell r="C13">
            <v>2290</v>
          </cell>
          <cell r="D13">
            <v>2290</v>
          </cell>
          <cell r="E13">
            <v>1800</v>
          </cell>
        </row>
        <row r="14">
          <cell r="B14">
            <v>499210</v>
          </cell>
          <cell r="C14">
            <v>492330</v>
          </cell>
          <cell r="D14">
            <v>509110</v>
          </cell>
          <cell r="E14">
            <v>543160</v>
          </cell>
        </row>
        <row r="15">
          <cell r="B15">
            <v>88180</v>
          </cell>
          <cell r="C15">
            <v>92580</v>
          </cell>
          <cell r="D15">
            <v>98830</v>
          </cell>
          <cell r="E15">
            <v>104970</v>
          </cell>
        </row>
        <row r="16">
          <cell r="B16">
            <v>1130</v>
          </cell>
          <cell r="C16">
            <v>1180</v>
          </cell>
          <cell r="D16">
            <v>1240</v>
          </cell>
          <cell r="E16">
            <v>1300</v>
          </cell>
        </row>
        <row r="17">
          <cell r="B17">
            <v>1180</v>
          </cell>
          <cell r="C17">
            <v>1080</v>
          </cell>
          <cell r="D17">
            <v>1190</v>
          </cell>
          <cell r="E17">
            <v>1290</v>
          </cell>
        </row>
        <row r="19">
          <cell r="B19">
            <v>6900</v>
          </cell>
          <cell r="C19">
            <v>7200</v>
          </cell>
          <cell r="D19">
            <v>7600</v>
          </cell>
          <cell r="E19">
            <v>7900</v>
          </cell>
        </row>
        <row r="20">
          <cell r="B20">
            <v>16180</v>
          </cell>
          <cell r="C20">
            <v>16790</v>
          </cell>
          <cell r="D20">
            <v>17750</v>
          </cell>
          <cell r="E20">
            <v>18620</v>
          </cell>
        </row>
        <row r="21">
          <cell r="B21">
            <v>2290</v>
          </cell>
          <cell r="C21">
            <v>2310</v>
          </cell>
          <cell r="D21">
            <v>2370</v>
          </cell>
          <cell r="E21">
            <v>2400</v>
          </cell>
        </row>
        <row r="32">
          <cell r="B32">
            <v>1620</v>
          </cell>
          <cell r="C32">
            <v>1680</v>
          </cell>
          <cell r="D32">
            <v>1740</v>
          </cell>
          <cell r="E32">
            <v>1820</v>
          </cell>
        </row>
        <row r="33">
          <cell r="B33">
            <v>598</v>
          </cell>
          <cell r="C33">
            <v>634</v>
          </cell>
          <cell r="D33">
            <v>655</v>
          </cell>
          <cell r="E33">
            <v>664</v>
          </cell>
        </row>
        <row r="34">
          <cell r="B34">
            <v>3232</v>
          </cell>
          <cell r="C34">
            <v>3435</v>
          </cell>
          <cell r="D34">
            <v>3598</v>
          </cell>
          <cell r="E34">
            <v>3768</v>
          </cell>
        </row>
        <row r="35">
          <cell r="B35">
            <v>6716</v>
          </cell>
          <cell r="C35">
            <v>7116</v>
          </cell>
          <cell r="D35">
            <v>7506</v>
          </cell>
          <cell r="E35">
            <v>7198</v>
          </cell>
        </row>
        <row r="40">
          <cell r="B40">
            <v>150046</v>
          </cell>
          <cell r="C40">
            <v>156805</v>
          </cell>
          <cell r="D40">
            <v>165009</v>
          </cell>
          <cell r="E40">
            <v>173181</v>
          </cell>
        </row>
        <row r="41">
          <cell r="B41">
            <v>649256</v>
          </cell>
          <cell r="C41">
            <v>649135</v>
          </cell>
          <cell r="D41">
            <v>674119</v>
          </cell>
          <cell r="E41">
            <v>716341</v>
          </cell>
        </row>
        <row r="46">
          <cell r="B46">
            <v>30080</v>
          </cell>
          <cell r="C46">
            <v>31250</v>
          </cell>
          <cell r="D46">
            <v>32790</v>
          </cell>
          <cell r="E46">
            <v>34230</v>
          </cell>
        </row>
        <row r="47">
          <cell r="B47">
            <v>17310</v>
          </cell>
          <cell r="C47">
            <v>17850</v>
          </cell>
          <cell r="D47">
            <v>17460</v>
          </cell>
          <cell r="E47">
            <v>17940</v>
          </cell>
        </row>
      </sheetData>
      <sheetData sheetId="33">
        <row r="6">
          <cell r="C6">
            <v>649256</v>
          </cell>
          <cell r="D6">
            <v>649135</v>
          </cell>
          <cell r="E6">
            <v>674119</v>
          </cell>
          <cell r="F6">
            <v>716341</v>
          </cell>
        </row>
        <row r="8">
          <cell r="C8">
            <v>10034</v>
          </cell>
          <cell r="D8">
            <v>9044</v>
          </cell>
          <cell r="E8">
            <v>8879</v>
          </cell>
          <cell r="F8">
            <v>9395</v>
          </cell>
        </row>
        <row r="11">
          <cell r="C11">
            <v>700622</v>
          </cell>
          <cell r="D11">
            <v>700293</v>
          </cell>
          <cell r="E11">
            <v>726044</v>
          </cell>
          <cell r="F11">
            <v>770352</v>
          </cell>
        </row>
      </sheetData>
      <sheetData sheetId="34"/>
      <sheetData sheetId="35"/>
      <sheetData sheetId="36"/>
      <sheetData sheetId="37">
        <row r="11">
          <cell r="Z11">
            <v>16613</v>
          </cell>
        </row>
        <row r="12">
          <cell r="Z12">
            <v>17574</v>
          </cell>
        </row>
        <row r="13">
          <cell r="Z13">
            <v>17788</v>
          </cell>
        </row>
        <row r="14">
          <cell r="Z14">
            <v>19232</v>
          </cell>
        </row>
        <row r="15">
          <cell r="Z15">
            <v>21251</v>
          </cell>
        </row>
        <row r="16">
          <cell r="Z16">
            <v>23193</v>
          </cell>
        </row>
        <row r="17">
          <cell r="Z17">
            <v>24382</v>
          </cell>
        </row>
        <row r="18">
          <cell r="Z18">
            <v>27181</v>
          </cell>
        </row>
        <row r="19">
          <cell r="Z19">
            <v>29209</v>
          </cell>
        </row>
        <row r="20">
          <cell r="Z20">
            <v>32753</v>
          </cell>
        </row>
        <row r="21">
          <cell r="Z21">
            <v>36905</v>
          </cell>
        </row>
        <row r="22">
          <cell r="Z22">
            <v>40372</v>
          </cell>
        </row>
        <row r="23">
          <cell r="Z23">
            <v>44547</v>
          </cell>
        </row>
        <row r="24">
          <cell r="Z24">
            <v>49820</v>
          </cell>
        </row>
        <row r="25">
          <cell r="Z25">
            <v>60362</v>
          </cell>
        </row>
        <row r="26">
          <cell r="Z26">
            <v>71255</v>
          </cell>
        </row>
        <row r="27">
          <cell r="Z27">
            <v>83348</v>
          </cell>
        </row>
        <row r="28">
          <cell r="Z28">
            <v>96203</v>
          </cell>
        </row>
        <row r="29">
          <cell r="Z29">
            <v>105058</v>
          </cell>
        </row>
        <row r="30">
          <cell r="Z30">
            <v>118751</v>
          </cell>
        </row>
        <row r="31">
          <cell r="Z31">
            <v>134612</v>
          </cell>
        </row>
        <row r="32">
          <cell r="Z32">
            <v>152358</v>
          </cell>
        </row>
        <row r="33">
          <cell r="Z33">
            <v>175857</v>
          </cell>
        </row>
        <row r="34">
          <cell r="Z34">
            <v>189412</v>
          </cell>
        </row>
        <row r="35">
          <cell r="Z35">
            <v>213686</v>
          </cell>
        </row>
        <row r="36">
          <cell r="Z36">
            <v>235495</v>
          </cell>
        </row>
        <row r="37">
          <cell r="Z37">
            <v>260867</v>
          </cell>
        </row>
        <row r="38">
          <cell r="Z38">
            <v>286353</v>
          </cell>
        </row>
        <row r="39">
          <cell r="Z39">
            <v>324572</v>
          </cell>
        </row>
        <row r="40">
          <cell r="Z40">
            <v>368275</v>
          </cell>
        </row>
        <row r="41">
          <cell r="Z41">
            <v>404695</v>
          </cell>
        </row>
        <row r="42">
          <cell r="Z42">
            <v>415321</v>
          </cell>
        </row>
        <row r="43">
          <cell r="Z43">
            <v>423271</v>
          </cell>
        </row>
        <row r="44">
          <cell r="Z44">
            <v>444221</v>
          </cell>
        </row>
        <row r="45">
          <cell r="Z45">
            <v>466611</v>
          </cell>
        </row>
        <row r="46">
          <cell r="Z46">
            <v>495846</v>
          </cell>
        </row>
        <row r="47">
          <cell r="Z47">
            <v>528969</v>
          </cell>
        </row>
        <row r="48">
          <cell r="Z48">
            <v>556665</v>
          </cell>
        </row>
        <row r="49">
          <cell r="Z49">
            <v>589240</v>
          </cell>
        </row>
        <row r="50">
          <cell r="Z50">
            <v>621807</v>
          </cell>
        </row>
        <row r="51">
          <cell r="Z51">
            <v>662674</v>
          </cell>
        </row>
        <row r="52">
          <cell r="Z52">
            <v>707402</v>
          </cell>
        </row>
        <row r="53">
          <cell r="Z53">
            <v>756446</v>
          </cell>
        </row>
        <row r="54">
          <cell r="Z54">
            <v>803108</v>
          </cell>
        </row>
        <row r="55">
          <cell r="Z55">
            <v>864089</v>
          </cell>
        </row>
        <row r="56">
          <cell r="Z56">
            <v>925442</v>
          </cell>
        </row>
        <row r="57">
          <cell r="Z57">
            <v>999585</v>
          </cell>
        </row>
        <row r="58">
          <cell r="Z58">
            <v>1089023</v>
          </cell>
        </row>
        <row r="59">
          <cell r="Z59">
            <v>1179629</v>
          </cell>
        </row>
        <row r="60">
          <cell r="Z60">
            <v>1261441</v>
          </cell>
        </row>
        <row r="61">
          <cell r="Z61">
            <v>1304381</v>
          </cell>
        </row>
        <row r="62">
          <cell r="Z62">
            <v>1418651</v>
          </cell>
        </row>
        <row r="63">
          <cell r="Z63">
            <v>1500852</v>
          </cell>
        </row>
        <row r="64">
          <cell r="Z64">
            <v>1537445</v>
          </cell>
        </row>
        <row r="65">
          <cell r="Z65">
            <v>1599695</v>
          </cell>
        </row>
        <row r="66">
          <cell r="Z66">
            <v>1624733</v>
          </cell>
        </row>
        <row r="67">
          <cell r="Z67">
            <v>1658936</v>
          </cell>
        </row>
        <row r="68">
          <cell r="Z68">
            <v>1759378</v>
          </cell>
        </row>
        <row r="69">
          <cell r="Z69">
            <v>1844528</v>
          </cell>
        </row>
        <row r="70">
          <cell r="Z70">
            <v>1950042</v>
          </cell>
        </row>
        <row r="71">
          <cell r="Z71">
            <v>1984598</v>
          </cell>
        </row>
        <row r="72">
          <cell r="Z72">
            <v>2088901</v>
          </cell>
        </row>
        <row r="73">
          <cell r="Z73">
            <v>2333221</v>
          </cell>
        </row>
        <row r="74">
          <cell r="Z74">
            <v>2562703</v>
          </cell>
        </row>
      </sheetData>
      <sheetData sheetId="38"/>
      <sheetData sheetId="39">
        <row r="269">
          <cell r="A269" t="str">
            <v>Gross income tax withholding</v>
          </cell>
        </row>
        <row r="270">
          <cell r="A270" t="str">
            <v>Gross other individuals</v>
          </cell>
        </row>
        <row r="271">
          <cell r="A271" t="str">
            <v>less: Refunds</v>
          </cell>
        </row>
        <row r="272">
          <cell r="A272" t="str">
            <v>Total individuals and other withholding</v>
          </cell>
        </row>
        <row r="273">
          <cell r="A273" t="str">
            <v>Fringe benefits tax</v>
          </cell>
        </row>
        <row r="274">
          <cell r="A274" t="str">
            <v>Company tax</v>
          </cell>
        </row>
        <row r="275">
          <cell r="A275" t="str">
            <v>Superannuation fund taxes</v>
          </cell>
        </row>
        <row r="278">
          <cell r="A278" t="str">
            <v>Goods and services tax</v>
          </cell>
        </row>
        <row r="279">
          <cell r="A279" t="str">
            <v>Wine equalisation tax</v>
          </cell>
        </row>
        <row r="280">
          <cell r="A280" t="str">
            <v>Luxury car tax</v>
          </cell>
        </row>
        <row r="283">
          <cell r="A283" t="str">
            <v>Fuel excise</v>
          </cell>
        </row>
        <row r="284">
          <cell r="A284" t="str">
            <v>Other excise</v>
          </cell>
        </row>
        <row r="285">
          <cell r="A285" t="str">
            <v>Total excise duty</v>
          </cell>
        </row>
        <row r="286">
          <cell r="A286" t="str">
            <v>Customs duty</v>
          </cell>
        </row>
        <row r="287">
          <cell r="A287" t="str">
            <v>Carbon pricing mechanism</v>
          </cell>
        </row>
        <row r="288">
          <cell r="A288" t="str">
            <v>Major bank levy</v>
          </cell>
        </row>
        <row r="289">
          <cell r="A289" t="str">
            <v>Agricultural levies</v>
          </cell>
        </row>
        <row r="290">
          <cell r="A290" t="str">
            <v>Other taxes</v>
          </cell>
        </row>
        <row r="294">
          <cell r="A294" t="str">
            <v>Interest</v>
          </cell>
        </row>
        <row r="295">
          <cell r="A295" t="str">
            <v>Dividends and other</v>
          </cell>
        </row>
        <row r="297">
          <cell r="A297" t="str">
            <v>Total revenue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udget.gov.au/content/myefo/index.htm" TargetMode="External"/><Relationship Id="rId1" Type="http://schemas.openxmlformats.org/officeDocument/2006/relationships/hyperlink" Target="https://www.pbo.gov.au/about-budgets/online-budget-glossar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hyperlink" Target="https://archive.budget.gov.au/1992-93/downloads/Budget_1992-93_Budget_Statements.pdf" TargetMode="External"/><Relationship Id="rId18" Type="http://schemas.openxmlformats.org/officeDocument/2006/relationships/hyperlink" Target="https://archive.budget.gov.au/1974-75/downloads/Budget%201974-75_Budget_Speech_and_Statements.pdf" TargetMode="External"/><Relationship Id="rId26" Type="http://schemas.openxmlformats.org/officeDocument/2006/relationships/hyperlink" Target="https://archive.budget.gov.au/1998-99/bp1/bp1_1998-99.pdf" TargetMode="External"/><Relationship Id="rId39" Type="http://schemas.openxmlformats.org/officeDocument/2006/relationships/hyperlink" Target="https://parlinfo.aph.gov.au/parlInfo/download/hansard80/hansardr80/1967-08-15/toc_pdf/19670815_reps_26_hor56.pdf" TargetMode="External"/><Relationship Id="rId21" Type="http://schemas.openxmlformats.org/officeDocument/2006/relationships/hyperlink" Target="https://archive.budget.gov.au/1974-75/downloads/Budget%201974-75_Budget_Speech_and_Statements.pdf" TargetMode="External"/><Relationship Id="rId34" Type="http://schemas.openxmlformats.org/officeDocument/2006/relationships/hyperlink" Target="https://budget.gov.au/content/bp1/download/bp1_bs-11.pdf" TargetMode="External"/><Relationship Id="rId42" Type="http://schemas.openxmlformats.org/officeDocument/2006/relationships/hyperlink" Target="https://parlinfo.aph.gov.au/parlInfo/download/hansard80/hansardr80/1967-08-15/toc_pdf/19670815_reps_26_hor56.pdf" TargetMode="External"/><Relationship Id="rId7" Type="http://schemas.openxmlformats.org/officeDocument/2006/relationships/hyperlink" Target="https://nla.gov.au/nla.obj-1613432027" TargetMode="External"/><Relationship Id="rId2" Type="http://schemas.openxmlformats.org/officeDocument/2006/relationships/hyperlink" Target="https://nla.gov.au/nla.obj-1613432027" TargetMode="External"/><Relationship Id="rId16" Type="http://schemas.openxmlformats.org/officeDocument/2006/relationships/hyperlink" Target="https://archive.budget.gov.au/1992-93/downloads/Budget_1992-93_Budget_Statements.pdf" TargetMode="External"/><Relationship Id="rId29" Type="http://schemas.openxmlformats.org/officeDocument/2006/relationships/hyperlink" Target="https://archive.budget.gov.au/1998-99/bp1/bp1_1998-99.pdf" TargetMode="External"/><Relationship Id="rId1" Type="http://schemas.openxmlformats.org/officeDocument/2006/relationships/hyperlink" Target="https://nla.gov.au/nla.obj-1613432027" TargetMode="External"/><Relationship Id="rId6" Type="http://schemas.openxmlformats.org/officeDocument/2006/relationships/hyperlink" Target="https://parlinfo.aph.gov.au/parlInfo/download/hansard80/hansardr80/1967-08-15/toc_pdf/19670815_reps_26_hor56.pdf" TargetMode="External"/><Relationship Id="rId11" Type="http://schemas.openxmlformats.org/officeDocument/2006/relationships/hyperlink" Target="https://archive.budget.gov.au/1992-93/downloads/Budget_1992-93_Budget_Statements.pdf" TargetMode="External"/><Relationship Id="rId24" Type="http://schemas.openxmlformats.org/officeDocument/2006/relationships/hyperlink" Target="https://archive.budget.gov.au/1998-99/bp1/bp1_1998-99.pdf" TargetMode="External"/><Relationship Id="rId32" Type="http://schemas.openxmlformats.org/officeDocument/2006/relationships/hyperlink" Target="https://budget.gov.au/content/bp1/download/bp1_bs-11.pdf" TargetMode="External"/><Relationship Id="rId37" Type="http://schemas.openxmlformats.org/officeDocument/2006/relationships/hyperlink" Target="https://budget.gov.au/content/bp1/download/bp1_bs-11.pdf" TargetMode="External"/><Relationship Id="rId40" Type="http://schemas.openxmlformats.org/officeDocument/2006/relationships/hyperlink" Target="https://nla.gov.au/nla.obj-1613432027" TargetMode="External"/><Relationship Id="rId45" Type="http://schemas.openxmlformats.org/officeDocument/2006/relationships/printerSettings" Target="../printerSettings/printerSettings9.bin"/><Relationship Id="rId5" Type="http://schemas.openxmlformats.org/officeDocument/2006/relationships/hyperlink" Target="https://nla.gov.au/nla.obj-1613432027" TargetMode="External"/><Relationship Id="rId15" Type="http://schemas.openxmlformats.org/officeDocument/2006/relationships/hyperlink" Target="https://parlinfo.aph.gov.au/parlInfo/download/hansard80/hansardr80/1967-08-15/toc_pdf/19670815_reps_26_hor56.pdf" TargetMode="External"/><Relationship Id="rId23" Type="http://schemas.openxmlformats.org/officeDocument/2006/relationships/hyperlink" Target="https://archive.budget.gov.au/1998-99/bp1/bp1_1998-99.pdf" TargetMode="External"/><Relationship Id="rId28" Type="http://schemas.openxmlformats.org/officeDocument/2006/relationships/hyperlink" Target="https://archive.budget.gov.au/1998-99/bp1/bp1_1998-99.pdf" TargetMode="External"/><Relationship Id="rId36" Type="http://schemas.openxmlformats.org/officeDocument/2006/relationships/hyperlink" Target="https://budget.gov.au/content/bp1/download/bp1_bs-11.pdf" TargetMode="External"/><Relationship Id="rId10" Type="http://schemas.openxmlformats.org/officeDocument/2006/relationships/hyperlink" Target="https://archive.budget.gov.au/1992-93/downloads/Budget_1992-93_Budget_Statements.pdf" TargetMode="External"/><Relationship Id="rId19" Type="http://schemas.openxmlformats.org/officeDocument/2006/relationships/hyperlink" Target="https://archive.budget.gov.au/1974-75/downloads/Budget%201974-75_Budget_Speech_and_Statements.pdf" TargetMode="External"/><Relationship Id="rId31" Type="http://schemas.openxmlformats.org/officeDocument/2006/relationships/hyperlink" Target="https://budget.gov.au/content/bp1/download/bp1_bs-11.pdf" TargetMode="External"/><Relationship Id="rId44" Type="http://schemas.openxmlformats.org/officeDocument/2006/relationships/hyperlink" Target="https://www.abs.gov.au/statistics/economy/national-accounts/australian-system-national-accounts/latest-release" TargetMode="External"/><Relationship Id="rId4" Type="http://schemas.openxmlformats.org/officeDocument/2006/relationships/hyperlink" Target="https://parlinfo.aph.gov.au/parlInfo/download/hansard80/hansardr80/1967-08-15/toc_pdf/19670815_reps_26_hor56.pdf" TargetMode="External"/><Relationship Id="rId9" Type="http://schemas.openxmlformats.org/officeDocument/2006/relationships/hyperlink" Target="https://archive.budget.gov.au/1992-93/downloads/Budget_1992-93_Budget_Statements.pdf" TargetMode="External"/><Relationship Id="rId14" Type="http://schemas.openxmlformats.org/officeDocument/2006/relationships/hyperlink" Target="https://nla.gov.au/nla.obj-1613432027" TargetMode="External"/><Relationship Id="rId22" Type="http://schemas.openxmlformats.org/officeDocument/2006/relationships/hyperlink" Target="https://archive.budget.gov.au/1974-75/downloads/Budget%201974-75_Budget_Speech_and_Statements.pdf" TargetMode="External"/><Relationship Id="rId27" Type="http://schemas.openxmlformats.org/officeDocument/2006/relationships/hyperlink" Target="https://archive.budget.gov.au/1998-99/bp1/bp1_1998-99.pdf" TargetMode="External"/><Relationship Id="rId30" Type="http://schemas.openxmlformats.org/officeDocument/2006/relationships/hyperlink" Target="https://budget.gov.au/content/bp1/download/bp1_bs-11.pdf" TargetMode="External"/><Relationship Id="rId35" Type="http://schemas.openxmlformats.org/officeDocument/2006/relationships/hyperlink" Target="https://budget.gov.au/content/bp1/download/bp1_bs-11.pdf" TargetMode="External"/><Relationship Id="rId43" Type="http://schemas.openxmlformats.org/officeDocument/2006/relationships/hyperlink" Target="https://nla.gov.au/nla.obj-1613432027" TargetMode="External"/><Relationship Id="rId8" Type="http://schemas.openxmlformats.org/officeDocument/2006/relationships/hyperlink" Target="https://parlinfo.aph.gov.au/parlInfo/download/hansard80/hansardr80/1967-08-15/toc_pdf/19670815_reps_26_hor56.pdf" TargetMode="External"/><Relationship Id="rId3" Type="http://schemas.openxmlformats.org/officeDocument/2006/relationships/hyperlink" Target="https://parlinfo.aph.gov.au/parlInfo/download/hansard80/hansardr80/1967-08-15/toc_pdf/19670815_reps_26_hor56.pdf" TargetMode="External"/><Relationship Id="rId12" Type="http://schemas.openxmlformats.org/officeDocument/2006/relationships/hyperlink" Target="https://archive.budget.gov.au/1992-93/downloads/Budget_1992-93_Budget_Statements.pdf" TargetMode="External"/><Relationship Id="rId17" Type="http://schemas.openxmlformats.org/officeDocument/2006/relationships/hyperlink" Target="https://archive.budget.gov.au/1992-93/downloads/Budget_1992-93_Budget_Statements.pdf" TargetMode="External"/><Relationship Id="rId25" Type="http://schemas.openxmlformats.org/officeDocument/2006/relationships/hyperlink" Target="https://archive.budget.gov.au/1998-99/bp1/bp1_1998-99.pdf" TargetMode="External"/><Relationship Id="rId33" Type="http://schemas.openxmlformats.org/officeDocument/2006/relationships/hyperlink" Target="https://budget.gov.au/content/bp1/download/bp1_bs-11.pdf" TargetMode="External"/><Relationship Id="rId38" Type="http://schemas.openxmlformats.org/officeDocument/2006/relationships/hyperlink" Target="https://archive.budget.gov.au/1974-75/downloads/Budget%201974-75_Budget_Speech_and_Statements.pdf" TargetMode="External"/><Relationship Id="rId20" Type="http://schemas.openxmlformats.org/officeDocument/2006/relationships/hyperlink" Target="https://archive.budget.gov.au/1974-75/downloads/Budget%201974-75_Budget_Speech_and_Statements.pdf" TargetMode="External"/><Relationship Id="rId41" Type="http://schemas.openxmlformats.org/officeDocument/2006/relationships/hyperlink" Target="https://archive.budget.gov.au/1974-75/downloads/Budget%201974-75_Budget_Speech_and_Statement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pbo.gov.au/about-budgets/online-budget-glossary" TargetMode="External"/><Relationship Id="rId1" Type="http://schemas.openxmlformats.org/officeDocument/2006/relationships/hyperlink" Target="https://data.gov.au/data/dataset/ad-hoc-data-requests/resource/ab28891e-b18e-4bba-8103-00215b5172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421C3-89DE-4F01-B9FB-AD8DCF288698}">
  <dimension ref="A1:AI101"/>
  <sheetViews>
    <sheetView tabSelected="1" zoomScaleNormal="100" workbookViewId="0"/>
  </sheetViews>
  <sheetFormatPr defaultRowHeight="14.5" x14ac:dyDescent="0.35"/>
  <cols>
    <col min="2" max="2" width="54.81640625" customWidth="1"/>
    <col min="3" max="3" width="21" customWidth="1"/>
  </cols>
  <sheetData>
    <row r="1" spans="1:29" x14ac:dyDescent="0.35">
      <c r="A1" s="3"/>
      <c r="C1" s="3"/>
      <c r="D1" s="3"/>
      <c r="E1" s="3"/>
      <c r="F1" s="3"/>
      <c r="G1" s="3"/>
      <c r="H1" s="3"/>
      <c r="I1" s="3"/>
      <c r="J1" s="3"/>
      <c r="K1" s="3"/>
      <c r="L1" s="3"/>
      <c r="M1" s="3"/>
      <c r="N1" s="3"/>
      <c r="O1" s="3"/>
      <c r="P1" s="3"/>
      <c r="Q1" s="3"/>
      <c r="R1" s="3"/>
      <c r="S1" s="3"/>
      <c r="T1" s="3"/>
      <c r="U1" s="3"/>
      <c r="V1" s="3"/>
      <c r="W1" s="3"/>
      <c r="X1" s="3"/>
      <c r="Y1" s="3"/>
      <c r="Z1" s="3"/>
      <c r="AA1" s="3"/>
      <c r="AB1" s="3"/>
      <c r="AC1" s="3"/>
    </row>
    <row r="2" spans="1:29" ht="23.5" x14ac:dyDescent="0.55000000000000004">
      <c r="A2" s="3"/>
      <c r="B2" s="1" t="s">
        <v>0</v>
      </c>
      <c r="C2" s="3"/>
      <c r="D2" s="3"/>
      <c r="E2" s="3"/>
      <c r="F2" s="3"/>
      <c r="G2" s="3"/>
      <c r="H2" s="3"/>
      <c r="I2" s="3"/>
      <c r="J2" s="9"/>
      <c r="K2" s="9"/>
      <c r="L2" s="3"/>
      <c r="M2" s="3"/>
      <c r="N2" s="3"/>
      <c r="O2" s="3"/>
      <c r="P2" s="3"/>
      <c r="Q2" s="3"/>
      <c r="R2" s="3"/>
      <c r="S2" s="3"/>
      <c r="T2" s="3"/>
      <c r="U2" s="3"/>
      <c r="V2" s="3"/>
      <c r="W2" s="3"/>
      <c r="X2" s="3"/>
      <c r="Y2" s="3"/>
      <c r="Z2" s="3"/>
      <c r="AA2" s="3"/>
      <c r="AB2" s="3"/>
      <c r="AC2" s="3"/>
    </row>
    <row r="3" spans="1:29" x14ac:dyDescent="0.35">
      <c r="A3" s="3"/>
      <c r="B3" s="2"/>
      <c r="C3" s="3"/>
      <c r="D3" s="3"/>
      <c r="E3" s="3"/>
      <c r="F3" s="3"/>
      <c r="G3" s="3"/>
      <c r="H3" s="3"/>
      <c r="I3" s="3"/>
      <c r="J3" s="9"/>
      <c r="K3" s="9"/>
      <c r="L3" s="3"/>
      <c r="M3" s="3"/>
      <c r="N3" s="3"/>
      <c r="O3" s="3"/>
      <c r="P3" s="3"/>
      <c r="Q3" s="3"/>
      <c r="R3" s="3"/>
      <c r="S3" s="3"/>
      <c r="T3" s="3"/>
      <c r="U3" s="3"/>
      <c r="V3" s="3"/>
      <c r="W3" s="3"/>
      <c r="X3" s="3"/>
      <c r="Y3" s="3"/>
      <c r="Z3" s="3"/>
      <c r="AA3" s="3"/>
      <c r="AB3" s="3"/>
      <c r="AC3" s="3"/>
    </row>
    <row r="4" spans="1:29" x14ac:dyDescent="0.35">
      <c r="A4" s="3"/>
      <c r="B4" s="250" t="s">
        <v>767</v>
      </c>
      <c r="C4" s="3"/>
      <c r="D4" s="3"/>
      <c r="E4" s="3"/>
      <c r="F4" s="3"/>
      <c r="G4" s="3"/>
      <c r="H4" s="3"/>
      <c r="I4" s="3"/>
      <c r="J4" s="9"/>
      <c r="K4" s="9"/>
      <c r="L4" s="3"/>
      <c r="M4" s="3"/>
      <c r="N4" s="3"/>
      <c r="O4" s="3"/>
      <c r="P4" s="3"/>
      <c r="Q4" s="3"/>
      <c r="R4" s="3"/>
      <c r="S4" s="3"/>
      <c r="T4" s="3"/>
      <c r="U4" s="3"/>
      <c r="V4" s="3"/>
      <c r="W4" s="3"/>
      <c r="X4" s="3"/>
      <c r="Y4" s="3"/>
      <c r="Z4" s="3"/>
      <c r="AA4" s="3"/>
      <c r="AB4" s="3"/>
      <c r="AC4" s="3"/>
    </row>
    <row r="5" spans="1:29" x14ac:dyDescent="0.35">
      <c r="A5" s="3"/>
      <c r="B5" s="2"/>
      <c r="C5" s="3"/>
      <c r="D5" s="3"/>
      <c r="E5" s="3"/>
      <c r="F5" s="3"/>
      <c r="G5" s="3"/>
      <c r="H5" s="3"/>
      <c r="I5" s="3"/>
      <c r="J5" s="9"/>
      <c r="K5" s="9"/>
      <c r="L5" s="3"/>
      <c r="M5" s="3"/>
      <c r="N5" s="3"/>
      <c r="O5" s="3"/>
      <c r="P5" s="3"/>
      <c r="Q5" s="3"/>
      <c r="R5" s="3"/>
      <c r="S5" s="3"/>
      <c r="T5" s="3"/>
      <c r="U5" s="3"/>
      <c r="V5" s="3"/>
      <c r="W5" s="3"/>
      <c r="X5" s="3"/>
      <c r="Y5" s="3"/>
      <c r="Z5" s="3"/>
      <c r="AA5" s="3"/>
      <c r="AB5" s="3"/>
      <c r="AC5" s="3"/>
    </row>
    <row r="6" spans="1:29" ht="18.5" x14ac:dyDescent="0.45">
      <c r="A6" s="3"/>
      <c r="B6" s="4" t="s">
        <v>1</v>
      </c>
      <c r="C6" s="3"/>
      <c r="D6" s="3"/>
      <c r="E6" s="3"/>
      <c r="F6" s="3"/>
      <c r="G6" s="3"/>
      <c r="H6" s="3"/>
      <c r="I6" s="3"/>
      <c r="J6" s="9"/>
      <c r="K6" s="9"/>
      <c r="L6" s="3"/>
      <c r="M6" s="3"/>
      <c r="N6" s="3"/>
      <c r="O6" s="3"/>
      <c r="P6" s="3"/>
      <c r="Q6" s="3"/>
      <c r="R6" s="3"/>
      <c r="S6" s="3"/>
      <c r="T6" s="3"/>
      <c r="U6" s="3"/>
      <c r="V6" s="3"/>
      <c r="W6" s="3"/>
      <c r="X6" s="3"/>
      <c r="Y6" s="3"/>
      <c r="Z6" s="3"/>
      <c r="AA6" s="3"/>
      <c r="AB6" s="3"/>
      <c r="AC6" s="3"/>
    </row>
    <row r="7" spans="1:29" x14ac:dyDescent="0.35">
      <c r="A7" s="3"/>
      <c r="B7" s="5"/>
      <c r="C7" s="3"/>
      <c r="D7" s="3"/>
      <c r="E7" s="3"/>
      <c r="F7" s="3"/>
      <c r="G7" s="3"/>
      <c r="H7" s="3"/>
      <c r="I7" s="3"/>
      <c r="J7" s="9"/>
      <c r="K7" s="9"/>
      <c r="L7" s="3"/>
      <c r="M7" s="3"/>
      <c r="N7" s="3"/>
      <c r="O7" s="3"/>
      <c r="P7" s="3"/>
      <c r="Q7" s="3"/>
      <c r="R7" s="3"/>
      <c r="S7" s="3"/>
      <c r="T7" s="3"/>
      <c r="U7" s="3"/>
      <c r="V7" s="3"/>
      <c r="W7" s="3"/>
      <c r="X7" s="3"/>
      <c r="Y7" s="3"/>
      <c r="Z7" s="3"/>
      <c r="AA7" s="3"/>
      <c r="AB7" s="3"/>
      <c r="AC7" s="3"/>
    </row>
    <row r="8" spans="1:29" x14ac:dyDescent="0.35">
      <c r="A8" s="3"/>
      <c r="B8" s="5" t="s">
        <v>807</v>
      </c>
      <c r="C8" s="3"/>
      <c r="D8" s="3"/>
      <c r="E8" s="3"/>
      <c r="F8" s="3"/>
      <c r="G8" s="3"/>
      <c r="H8" s="3"/>
      <c r="I8" s="3"/>
      <c r="J8" s="9"/>
      <c r="K8" s="9"/>
      <c r="L8" s="3"/>
      <c r="M8" s="3"/>
      <c r="N8" s="3"/>
      <c r="O8" s="3"/>
      <c r="P8" s="3"/>
      <c r="Q8" s="3"/>
      <c r="R8" s="3"/>
      <c r="S8" s="3"/>
      <c r="T8" s="3"/>
      <c r="U8" s="3"/>
      <c r="V8" s="3"/>
      <c r="W8" s="3"/>
      <c r="X8" s="3"/>
      <c r="Y8" s="3"/>
      <c r="Z8" s="3"/>
      <c r="AA8" s="3"/>
      <c r="AB8" s="3"/>
      <c r="AC8" s="3"/>
    </row>
    <row r="9" spans="1:29" x14ac:dyDescent="0.35">
      <c r="A9" s="3"/>
      <c r="B9" s="5" t="s">
        <v>808</v>
      </c>
      <c r="C9" s="2"/>
      <c r="D9" s="2"/>
      <c r="E9" s="2"/>
      <c r="F9" s="2"/>
      <c r="G9" s="3"/>
      <c r="H9" s="3"/>
      <c r="I9" s="3"/>
      <c r="J9" s="9"/>
      <c r="K9" s="9"/>
      <c r="L9" s="3"/>
      <c r="M9" s="3"/>
      <c r="N9" s="3"/>
      <c r="O9" s="3"/>
      <c r="P9" s="3"/>
      <c r="Q9" s="3"/>
      <c r="R9" s="3"/>
      <c r="S9" s="3"/>
      <c r="T9" s="3"/>
      <c r="U9" s="3"/>
      <c r="V9" s="3"/>
      <c r="W9" s="3"/>
      <c r="X9" s="3"/>
      <c r="Y9" s="3"/>
      <c r="Z9" s="3"/>
      <c r="AA9" s="3"/>
      <c r="AB9" s="3"/>
      <c r="AC9" s="3"/>
    </row>
    <row r="10" spans="1:29" x14ac:dyDescent="0.35">
      <c r="A10" s="3"/>
      <c r="B10" s="5" t="s">
        <v>809</v>
      </c>
      <c r="C10" s="2"/>
      <c r="D10" s="2"/>
      <c r="E10" s="2"/>
      <c r="F10" s="2"/>
      <c r="G10" s="3"/>
      <c r="H10" s="3"/>
      <c r="I10" s="3"/>
      <c r="J10" s="9"/>
      <c r="K10" s="9"/>
      <c r="L10" s="3"/>
      <c r="M10" s="3"/>
      <c r="N10" s="3"/>
      <c r="O10" s="3"/>
      <c r="P10" s="3"/>
      <c r="Q10" s="3"/>
      <c r="R10" s="3"/>
      <c r="S10" s="3"/>
      <c r="T10" s="3"/>
      <c r="U10" s="3"/>
      <c r="V10" s="3"/>
      <c r="W10" s="3"/>
      <c r="X10" s="3"/>
      <c r="Y10" s="3"/>
      <c r="Z10" s="3"/>
      <c r="AA10" s="3"/>
      <c r="AB10" s="3"/>
      <c r="AC10" s="3"/>
    </row>
    <row r="11" spans="1:29" x14ac:dyDescent="0.35">
      <c r="A11" s="3"/>
      <c r="B11" s="5" t="s">
        <v>810</v>
      </c>
      <c r="C11" s="2"/>
      <c r="D11" s="2"/>
      <c r="E11" s="2"/>
      <c r="F11" s="2"/>
      <c r="G11" s="3"/>
      <c r="H11" s="3"/>
      <c r="I11" s="3"/>
      <c r="J11" s="9"/>
      <c r="K11" s="9"/>
      <c r="L11" s="3"/>
      <c r="M11" s="3"/>
      <c r="N11" s="3"/>
      <c r="O11" s="3"/>
      <c r="P11" s="3"/>
      <c r="Q11" s="3"/>
      <c r="R11" s="3"/>
      <c r="S11" s="3"/>
      <c r="T11" s="3"/>
      <c r="U11" s="3"/>
      <c r="V11" s="3"/>
      <c r="W11" s="3"/>
      <c r="X11" s="3"/>
      <c r="Y11" s="3"/>
      <c r="Z11" s="3"/>
      <c r="AA11" s="3"/>
      <c r="AB11" s="3"/>
      <c r="AC11" s="3"/>
    </row>
    <row r="12" spans="1:29" x14ac:dyDescent="0.35">
      <c r="A12" s="3"/>
      <c r="B12" s="5" t="s">
        <v>811</v>
      </c>
      <c r="C12" s="2"/>
      <c r="D12" s="2"/>
      <c r="E12" s="2"/>
      <c r="F12" s="2"/>
      <c r="G12" s="3"/>
      <c r="H12" s="3"/>
      <c r="I12" s="3"/>
      <c r="J12" s="9"/>
      <c r="K12" s="9"/>
      <c r="L12" s="3"/>
      <c r="M12" s="3"/>
      <c r="N12" s="3"/>
      <c r="O12" s="3"/>
      <c r="P12" s="3"/>
      <c r="Q12" s="3"/>
      <c r="R12" s="3"/>
      <c r="S12" s="3"/>
      <c r="T12" s="3"/>
      <c r="U12" s="3"/>
      <c r="V12" s="3"/>
      <c r="W12" s="3"/>
      <c r="X12" s="3"/>
      <c r="Y12" s="3"/>
      <c r="Z12" s="3"/>
      <c r="AA12" s="3"/>
      <c r="AB12" s="3"/>
      <c r="AC12" s="3"/>
    </row>
    <row r="13" spans="1:29" x14ac:dyDescent="0.35">
      <c r="A13" s="3"/>
      <c r="B13" s="5" t="s">
        <v>725</v>
      </c>
      <c r="C13" s="2"/>
      <c r="D13" s="2"/>
      <c r="E13" s="2"/>
      <c r="F13" s="2"/>
      <c r="G13" s="3"/>
      <c r="H13" s="3"/>
      <c r="I13" s="3"/>
      <c r="J13" s="9"/>
      <c r="K13" s="9"/>
      <c r="L13" s="3"/>
      <c r="M13" s="3"/>
      <c r="N13" s="3"/>
      <c r="O13" s="3"/>
      <c r="P13" s="3"/>
      <c r="Q13" s="3"/>
      <c r="R13" s="3"/>
      <c r="S13" s="3"/>
      <c r="T13" s="3"/>
      <c r="U13" s="3"/>
      <c r="V13" s="3"/>
      <c r="W13" s="3"/>
      <c r="X13" s="3"/>
      <c r="Y13" s="3"/>
      <c r="Z13" s="3"/>
      <c r="AA13" s="3"/>
      <c r="AB13" s="3"/>
      <c r="AC13" s="3"/>
    </row>
    <row r="14" spans="1:29" x14ac:dyDescent="0.35">
      <c r="A14" s="6"/>
      <c r="B14" s="5" t="s">
        <v>812</v>
      </c>
      <c r="C14" s="2"/>
      <c r="D14" s="2"/>
      <c r="E14" s="2"/>
      <c r="F14" s="2"/>
      <c r="G14" s="6"/>
      <c r="H14" s="6"/>
      <c r="I14" s="6"/>
      <c r="J14" s="6"/>
      <c r="K14" s="6"/>
      <c r="L14" s="3"/>
      <c r="M14" s="3"/>
      <c r="N14" s="3"/>
      <c r="O14" s="3"/>
      <c r="P14" s="3"/>
      <c r="Q14" s="3"/>
      <c r="R14" s="3"/>
      <c r="S14" s="3"/>
      <c r="T14" s="3"/>
      <c r="U14" s="3"/>
      <c r="V14" s="3"/>
      <c r="W14" s="3"/>
      <c r="X14" s="3"/>
      <c r="Y14" s="3"/>
      <c r="Z14" s="3"/>
      <c r="AA14" s="3"/>
      <c r="AB14" s="3"/>
      <c r="AC14" s="3"/>
    </row>
    <row r="15" spans="1:29" x14ac:dyDescent="0.35">
      <c r="A15" s="6"/>
      <c r="B15" s="5" t="s">
        <v>813</v>
      </c>
      <c r="C15" s="2"/>
      <c r="D15" s="2"/>
      <c r="E15" s="2"/>
      <c r="F15" s="2"/>
      <c r="G15" s="6"/>
      <c r="H15" s="6"/>
      <c r="I15" s="6"/>
      <c r="J15" s="6"/>
      <c r="K15" s="6"/>
      <c r="L15" s="3"/>
      <c r="M15" s="3"/>
      <c r="N15" s="3"/>
      <c r="O15" s="3"/>
      <c r="P15" s="3"/>
      <c r="Q15" s="3"/>
      <c r="R15" s="3"/>
      <c r="S15" s="3"/>
      <c r="T15" s="3"/>
      <c r="U15" s="3"/>
      <c r="V15" s="3"/>
      <c r="W15" s="3"/>
      <c r="X15" s="3"/>
      <c r="Y15" s="3"/>
      <c r="Z15" s="3"/>
      <c r="AA15" s="3"/>
      <c r="AB15" s="3"/>
      <c r="AC15" s="3"/>
    </row>
    <row r="16" spans="1:29" x14ac:dyDescent="0.35">
      <c r="A16" s="6"/>
      <c r="B16" s="5" t="s">
        <v>814</v>
      </c>
      <c r="C16" s="2"/>
      <c r="D16" s="2"/>
      <c r="E16" s="2"/>
      <c r="F16" s="2"/>
      <c r="G16" s="6"/>
      <c r="H16" s="6"/>
      <c r="I16" s="6"/>
      <c r="J16" s="6"/>
      <c r="K16" s="6"/>
      <c r="L16" s="3"/>
      <c r="M16" s="3"/>
      <c r="N16" s="3"/>
      <c r="O16" s="3"/>
      <c r="P16" s="3"/>
      <c r="Q16" s="3"/>
      <c r="R16" s="3"/>
      <c r="S16" s="3"/>
      <c r="T16" s="3"/>
      <c r="U16" s="3"/>
      <c r="V16" s="3"/>
      <c r="W16" s="3"/>
      <c r="X16" s="3"/>
      <c r="Y16" s="3"/>
      <c r="Z16" s="3"/>
      <c r="AA16" s="3"/>
      <c r="AB16" s="3"/>
      <c r="AC16" s="3"/>
    </row>
    <row r="17" spans="1:35" x14ac:dyDescent="0.35">
      <c r="A17" s="6"/>
      <c r="B17" s="5" t="s">
        <v>816</v>
      </c>
      <c r="C17" s="3"/>
      <c r="D17" s="3"/>
      <c r="E17" s="3"/>
      <c r="F17" s="3"/>
      <c r="G17" s="3"/>
      <c r="H17" s="3"/>
      <c r="I17" s="3"/>
      <c r="J17" s="9"/>
      <c r="K17" s="9"/>
      <c r="L17" s="3"/>
      <c r="M17" s="3"/>
      <c r="N17" s="3"/>
      <c r="O17" s="3"/>
      <c r="P17" s="3"/>
      <c r="Q17" s="3"/>
      <c r="R17" s="3"/>
      <c r="S17" s="3"/>
      <c r="T17" s="3"/>
      <c r="U17" s="3"/>
      <c r="V17" s="3"/>
      <c r="W17" s="3"/>
      <c r="X17" s="3"/>
      <c r="Y17" s="3"/>
      <c r="Z17" s="3"/>
      <c r="AA17" s="3"/>
      <c r="AB17" s="3"/>
      <c r="AC17" s="3"/>
    </row>
    <row r="18" spans="1:35" x14ac:dyDescent="0.35">
      <c r="A18" s="6"/>
      <c r="B18" s="5" t="s">
        <v>815</v>
      </c>
      <c r="C18" s="3"/>
      <c r="D18" s="3"/>
      <c r="E18" s="3"/>
      <c r="F18" s="3"/>
      <c r="G18" s="3"/>
      <c r="H18" s="3"/>
      <c r="I18" s="3"/>
      <c r="J18" s="9"/>
      <c r="K18" s="9"/>
      <c r="L18" s="3"/>
      <c r="M18" s="3"/>
      <c r="N18" s="3"/>
      <c r="O18" s="3"/>
      <c r="P18" s="3"/>
      <c r="Q18" s="3"/>
      <c r="R18" s="3"/>
      <c r="S18" s="3"/>
      <c r="T18" s="3"/>
      <c r="U18" s="3"/>
      <c r="V18" s="3"/>
      <c r="W18" s="3"/>
      <c r="X18" s="3"/>
      <c r="Y18" s="3"/>
      <c r="Z18" s="3"/>
      <c r="AA18" s="3"/>
      <c r="AB18" s="3"/>
      <c r="AC18" s="3"/>
    </row>
    <row r="19" spans="1:35" x14ac:dyDescent="0.35">
      <c r="A19" s="6"/>
      <c r="B19" s="5"/>
      <c r="C19" s="3"/>
      <c r="D19" s="3"/>
      <c r="E19" s="3"/>
      <c r="F19" s="3"/>
      <c r="G19" s="3"/>
      <c r="H19" s="3"/>
      <c r="I19" s="3"/>
      <c r="J19" s="9"/>
      <c r="K19" s="9"/>
      <c r="L19" s="3"/>
      <c r="M19" s="3"/>
      <c r="N19" s="3"/>
      <c r="O19" s="3"/>
      <c r="P19" s="3"/>
      <c r="Q19" s="3"/>
      <c r="R19" s="3"/>
      <c r="S19" s="3"/>
      <c r="T19" s="3"/>
      <c r="U19" s="3"/>
      <c r="V19" s="3"/>
      <c r="W19" s="3"/>
      <c r="X19" s="3"/>
      <c r="Y19" s="3"/>
      <c r="Z19" s="3"/>
      <c r="AA19" s="3"/>
      <c r="AB19" s="3"/>
      <c r="AC19" s="3"/>
    </row>
    <row r="20" spans="1:35" x14ac:dyDescent="0.35">
      <c r="B20" s="5"/>
      <c r="C20" s="3"/>
      <c r="D20" s="3"/>
      <c r="E20" s="3"/>
      <c r="F20" s="3"/>
      <c r="G20" s="3"/>
      <c r="H20" s="3"/>
      <c r="I20" s="3"/>
      <c r="J20" s="9"/>
      <c r="K20" s="9"/>
      <c r="L20" s="3"/>
      <c r="M20" s="3"/>
      <c r="N20" s="3"/>
      <c r="O20" s="3"/>
      <c r="P20" s="3"/>
      <c r="Q20" s="3"/>
      <c r="R20" s="3"/>
      <c r="S20" s="3"/>
      <c r="T20" s="3"/>
      <c r="U20" s="3"/>
      <c r="V20" s="3"/>
      <c r="W20" s="3"/>
      <c r="X20" s="3"/>
      <c r="Y20" s="3"/>
      <c r="Z20" s="3"/>
      <c r="AA20" s="3"/>
      <c r="AB20" s="3"/>
      <c r="AC20" s="3"/>
    </row>
    <row r="21" spans="1:35" x14ac:dyDescent="0.35">
      <c r="A21" s="6"/>
      <c r="B21" s="5" t="s">
        <v>2</v>
      </c>
      <c r="C21" s="8" t="s">
        <v>3</v>
      </c>
      <c r="D21" s="9" t="s">
        <v>4</v>
      </c>
      <c r="E21" s="2"/>
      <c r="F21" s="3"/>
      <c r="G21" s="3"/>
      <c r="H21" s="3"/>
      <c r="I21" s="3"/>
      <c r="J21" s="9"/>
      <c r="K21" s="9"/>
      <c r="L21" s="3"/>
      <c r="M21" s="3"/>
      <c r="N21" s="3"/>
      <c r="O21" s="3"/>
      <c r="P21" s="3"/>
      <c r="Q21" s="3"/>
      <c r="R21" s="3"/>
      <c r="S21" s="3"/>
      <c r="T21" s="3"/>
      <c r="U21" s="3"/>
      <c r="V21" s="3"/>
      <c r="W21" s="3"/>
      <c r="X21" s="3"/>
      <c r="Y21" s="3"/>
      <c r="Z21" s="3"/>
      <c r="AA21" s="3"/>
      <c r="AB21" s="3"/>
      <c r="AC21" s="3"/>
    </row>
    <row r="22" spans="1:35" x14ac:dyDescent="0.35">
      <c r="A22" s="6"/>
      <c r="B22" s="3"/>
      <c r="C22" s="3"/>
      <c r="D22" s="3"/>
      <c r="E22" s="3"/>
      <c r="F22" s="2"/>
      <c r="G22" s="6"/>
      <c r="H22" s="6"/>
      <c r="I22" s="6"/>
      <c r="J22" s="6"/>
      <c r="K22" s="6"/>
      <c r="L22" s="3"/>
      <c r="M22" s="3"/>
      <c r="N22" s="3"/>
      <c r="O22" s="3"/>
      <c r="P22" s="3"/>
      <c r="Q22" s="3"/>
      <c r="R22" s="3"/>
      <c r="S22" s="3"/>
      <c r="T22" s="3"/>
      <c r="U22" s="3"/>
      <c r="V22" s="3"/>
      <c r="W22" s="3"/>
      <c r="X22" s="3"/>
      <c r="Y22" s="3"/>
      <c r="Z22" s="3"/>
      <c r="AA22" s="3"/>
      <c r="AB22" s="3"/>
      <c r="AC22" s="3"/>
    </row>
    <row r="23" spans="1:35" x14ac:dyDescent="0.35">
      <c r="A23" s="6"/>
      <c r="B23" s="5"/>
      <c r="C23" s="2"/>
      <c r="D23" s="2"/>
      <c r="E23" s="2"/>
      <c r="F23" s="2"/>
      <c r="G23" s="6"/>
      <c r="H23" s="6"/>
      <c r="I23" s="6"/>
      <c r="J23" s="6"/>
      <c r="K23" s="6"/>
      <c r="L23" s="3"/>
      <c r="M23" s="3"/>
      <c r="N23" s="3"/>
      <c r="O23" s="3"/>
      <c r="P23" s="3"/>
      <c r="Q23" s="3"/>
      <c r="R23" s="3"/>
      <c r="S23" s="3"/>
      <c r="T23" s="3"/>
      <c r="U23" s="3"/>
      <c r="V23" s="3"/>
      <c r="W23" s="3"/>
      <c r="X23" s="3"/>
      <c r="Y23" s="3"/>
      <c r="Z23" s="3"/>
      <c r="AA23" s="3"/>
      <c r="AB23" s="3"/>
      <c r="AC23" s="3"/>
    </row>
    <row r="24" spans="1:35" x14ac:dyDescent="0.35">
      <c r="A24" s="6"/>
      <c r="B24" s="5"/>
      <c r="C24" s="2"/>
      <c r="D24" s="2"/>
      <c r="E24" s="2"/>
      <c r="F24" s="2"/>
      <c r="G24" s="6"/>
      <c r="H24" s="6"/>
      <c r="I24" s="6"/>
      <c r="J24" s="6"/>
      <c r="K24" s="6"/>
      <c r="L24" s="3"/>
      <c r="M24" s="3"/>
      <c r="N24" s="3"/>
      <c r="O24" s="3"/>
      <c r="P24" s="3"/>
      <c r="Q24" s="3"/>
      <c r="R24" s="3"/>
      <c r="S24" s="3"/>
      <c r="T24" s="3"/>
      <c r="U24" s="3"/>
      <c r="V24" s="3"/>
      <c r="W24" s="3"/>
      <c r="X24" s="3"/>
      <c r="Y24" s="3"/>
      <c r="Z24" s="3"/>
      <c r="AA24" s="3"/>
      <c r="AB24" s="3"/>
      <c r="AC24" s="3"/>
    </row>
    <row r="25" spans="1:35" x14ac:dyDescent="0.35">
      <c r="A25" s="3"/>
      <c r="B25" s="3"/>
      <c r="C25" s="3"/>
      <c r="D25" s="3"/>
      <c r="E25" s="3"/>
      <c r="F25" s="3"/>
      <c r="G25" s="3"/>
      <c r="H25" s="3"/>
      <c r="I25" s="3"/>
      <c r="J25" s="9"/>
      <c r="K25" s="9"/>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35">
      <c r="A26" s="3"/>
      <c r="B26" s="3"/>
      <c r="C26" s="3"/>
      <c r="D26" s="3"/>
      <c r="E26" s="3"/>
      <c r="F26" s="3"/>
      <c r="G26" s="3"/>
      <c r="H26" s="3"/>
      <c r="I26" s="3"/>
      <c r="J26" s="9"/>
      <c r="K26" s="9"/>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35">
      <c r="A27" s="3"/>
      <c r="B27" s="3"/>
      <c r="C27" s="3"/>
      <c r="D27" s="3"/>
      <c r="E27" s="3"/>
      <c r="F27" s="3"/>
      <c r="G27" s="3"/>
      <c r="H27" s="3"/>
      <c r="I27" s="3"/>
      <c r="J27" s="9"/>
      <c r="K27" s="9"/>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35">
      <c r="A28" s="3"/>
      <c r="B28" s="3"/>
      <c r="C28" s="3"/>
      <c r="D28" s="3"/>
      <c r="E28" s="3"/>
      <c r="F28" s="3"/>
      <c r="G28" s="3"/>
      <c r="H28" s="3"/>
      <c r="I28" s="3"/>
      <c r="J28" s="9"/>
      <c r="K28" s="9"/>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35">
      <c r="A29" s="3"/>
      <c r="B29" s="3"/>
      <c r="C29" s="3"/>
      <c r="D29" s="3"/>
      <c r="E29" s="3"/>
      <c r="F29" s="3"/>
      <c r="G29" s="3"/>
      <c r="H29" s="3"/>
      <c r="I29" s="3"/>
      <c r="J29" s="9"/>
      <c r="K29" s="9"/>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35">
      <c r="A30" s="3"/>
      <c r="B30" s="3"/>
      <c r="C30" s="3"/>
      <c r="D30" s="3"/>
      <c r="E30" s="3"/>
      <c r="F30" s="3"/>
      <c r="G30" s="3"/>
      <c r="H30" s="3"/>
      <c r="I30" s="3"/>
      <c r="J30" s="9"/>
      <c r="K30" s="9"/>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35">
      <c r="A31" s="3"/>
      <c r="B31" s="3"/>
      <c r="C31" s="3"/>
      <c r="D31" s="3"/>
      <c r="E31" s="3"/>
      <c r="F31" s="3"/>
      <c r="G31" s="3"/>
      <c r="H31" s="3"/>
      <c r="I31" s="3"/>
      <c r="J31" s="9"/>
      <c r="K31" s="9"/>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3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3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3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3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3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3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3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3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3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3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3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3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3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3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3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3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3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3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3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3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3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3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3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3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3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3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3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3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3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3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3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3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3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3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3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3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3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3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3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3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3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3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3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3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3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3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3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3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3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3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3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x14ac:dyDescent="0.3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x14ac:dyDescent="0.3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x14ac:dyDescent="0.3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x14ac:dyDescent="0.3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x14ac:dyDescent="0.3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x14ac:dyDescent="0.3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x14ac:dyDescent="0.3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x14ac:dyDescent="0.3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x14ac:dyDescent="0.3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x14ac:dyDescent="0.3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x14ac:dyDescent="0.3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x14ac:dyDescent="0.3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x14ac:dyDescent="0.3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x14ac:dyDescent="0.3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x14ac:dyDescent="0.3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x14ac:dyDescent="0.3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x14ac:dyDescent="0.3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sheetData>
  <hyperlinks>
    <hyperlink ref="C21" r:id="rId1" xr:uid="{C3F52432-1734-447E-983F-70E70673392D}"/>
    <hyperlink ref="B4" r:id="rId2" xr:uid="{FFC504BD-BC67-472E-880A-1D9BD400B738}"/>
  </hyperlinks>
  <pageMargins left="0.7" right="0.7" top="0.75" bottom="0.75" header="0.3" footer="0.3"/>
  <pageSetup paperSize="9" orientation="portrait" r:id="rId3"/>
  <headerFooter>
    <oddHeader>&amp;C&amp;"Calibri"&amp;10&amp;KFF0000OFFICIAL&amp;1#</oddHeader>
    <oddFooter>&amp;C&amp;1#&amp;"Calibri"&amp;10&amp;KFF0000OFFICIAL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673A4-EAE7-40A6-BC68-C8F7E61DF4AE}">
  <dimension ref="A1:DD47"/>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ColWidth="11.54296875" defaultRowHeight="14.5" x14ac:dyDescent="0.35"/>
  <cols>
    <col min="1" max="1" width="37.54296875" style="29" customWidth="1"/>
    <col min="2" max="2" width="12.453125" style="9" customWidth="1"/>
    <col min="3" max="3" width="6.54296875" style="14" customWidth="1"/>
    <col min="4" max="4" width="21.54296875" style="14" customWidth="1"/>
    <col min="5" max="5" width="15.453125" style="14" customWidth="1"/>
    <col min="6" max="61" width="10.54296875" style="9" customWidth="1"/>
    <col min="62" max="16384" width="11.54296875" style="9"/>
  </cols>
  <sheetData>
    <row r="1" spans="1:76" s="11" customFormat="1" ht="15.5" x14ac:dyDescent="0.35">
      <c r="A1" s="10" t="s">
        <v>5</v>
      </c>
      <c r="C1" s="85" t="s">
        <v>6</v>
      </c>
      <c r="D1" s="12"/>
      <c r="E1" s="12"/>
      <c r="BI1" s="9"/>
    </row>
    <row r="2" spans="1:76" ht="15.5" x14ac:dyDescent="0.35">
      <c r="A2" s="13" t="s">
        <v>7</v>
      </c>
    </row>
    <row r="3" spans="1:76" s="18" customFormat="1" x14ac:dyDescent="0.35">
      <c r="A3" s="15"/>
      <c r="B3" s="15" t="s">
        <v>8</v>
      </c>
      <c r="C3" s="16" t="s">
        <v>9</v>
      </c>
      <c r="D3" s="16" t="s">
        <v>10</v>
      </c>
      <c r="E3" s="16" t="s">
        <v>10</v>
      </c>
      <c r="F3" s="17" t="s">
        <v>11</v>
      </c>
      <c r="G3" s="17" t="s">
        <v>12</v>
      </c>
      <c r="H3" s="17" t="s">
        <v>13</v>
      </c>
      <c r="I3" s="17" t="s">
        <v>14</v>
      </c>
      <c r="J3" s="17" t="s">
        <v>15</v>
      </c>
      <c r="K3" s="17" t="s">
        <v>16</v>
      </c>
      <c r="L3" s="17" t="s">
        <v>17</v>
      </c>
      <c r="M3" s="17" t="s">
        <v>18</v>
      </c>
      <c r="N3" s="17" t="s">
        <v>19</v>
      </c>
      <c r="O3" s="17" t="s">
        <v>20</v>
      </c>
      <c r="P3" s="17" t="s">
        <v>21</v>
      </c>
      <c r="Q3" s="17" t="s">
        <v>22</v>
      </c>
      <c r="R3" s="17" t="s">
        <v>23</v>
      </c>
      <c r="S3" s="17" t="s">
        <v>24</v>
      </c>
      <c r="T3" s="17" t="s">
        <v>25</v>
      </c>
      <c r="U3" s="17" t="s">
        <v>26</v>
      </c>
      <c r="V3" s="17" t="s">
        <v>27</v>
      </c>
      <c r="W3" s="17" t="s">
        <v>28</v>
      </c>
      <c r="X3" s="17" t="s">
        <v>29</v>
      </c>
      <c r="Y3" s="17" t="s">
        <v>30</v>
      </c>
      <c r="Z3" s="17" t="s">
        <v>31</v>
      </c>
      <c r="AA3" s="17" t="s">
        <v>32</v>
      </c>
      <c r="AB3" s="17" t="s">
        <v>33</v>
      </c>
      <c r="AC3" s="17" t="s">
        <v>34</v>
      </c>
      <c r="AD3" s="17" t="s">
        <v>35</v>
      </c>
      <c r="AE3" s="17" t="s">
        <v>36</v>
      </c>
      <c r="AF3" s="17" t="s">
        <v>37</v>
      </c>
      <c r="AG3" s="17" t="s">
        <v>38</v>
      </c>
      <c r="AH3" s="17" t="s">
        <v>39</v>
      </c>
      <c r="AI3" s="17" t="s">
        <v>40</v>
      </c>
      <c r="AJ3" s="17" t="s">
        <v>41</v>
      </c>
      <c r="AK3" s="17" t="s">
        <v>42</v>
      </c>
      <c r="AL3" s="17" t="s">
        <v>43</v>
      </c>
      <c r="AM3" s="17" t="s">
        <v>44</v>
      </c>
      <c r="AN3" s="17" t="s">
        <v>45</v>
      </c>
      <c r="AO3" s="17" t="s">
        <v>46</v>
      </c>
      <c r="AP3" s="17" t="s">
        <v>47</v>
      </c>
      <c r="AQ3" s="17" t="s">
        <v>48</v>
      </c>
      <c r="AR3" s="17" t="s">
        <v>49</v>
      </c>
      <c r="AS3" s="17" t="s">
        <v>50</v>
      </c>
      <c r="AT3" s="17" t="s">
        <v>51</v>
      </c>
      <c r="AU3" s="17" t="s">
        <v>52</v>
      </c>
      <c r="AV3" s="17" t="s">
        <v>53</v>
      </c>
      <c r="AW3" s="17" t="s">
        <v>54</v>
      </c>
      <c r="AX3" s="17" t="s">
        <v>55</v>
      </c>
      <c r="AY3" s="17" t="s">
        <v>56</v>
      </c>
      <c r="AZ3" s="17" t="s">
        <v>57</v>
      </c>
      <c r="BA3" s="17" t="s">
        <v>58</v>
      </c>
      <c r="BB3" s="17" t="s">
        <v>59</v>
      </c>
      <c r="BC3" s="17" t="s">
        <v>60</v>
      </c>
      <c r="BD3" s="17" t="s">
        <v>61</v>
      </c>
      <c r="BE3" s="17" t="s">
        <v>62</v>
      </c>
      <c r="BF3" s="17" t="s">
        <v>63</v>
      </c>
      <c r="BG3" s="17" t="s">
        <v>64</v>
      </c>
      <c r="BH3" s="17" t="s">
        <v>65</v>
      </c>
      <c r="BI3" s="17" t="s">
        <v>66</v>
      </c>
      <c r="BJ3" s="17" t="s">
        <v>67</v>
      </c>
    </row>
    <row r="4" spans="1:76" s="18" customFormat="1" x14ac:dyDescent="0.35">
      <c r="A4" s="15"/>
      <c r="B4" s="15"/>
      <c r="C4" s="16"/>
      <c r="D4" s="16" t="s">
        <v>68</v>
      </c>
      <c r="E4" s="16" t="s">
        <v>768</v>
      </c>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t="s">
        <v>69</v>
      </c>
      <c r="BH4" s="17" t="s">
        <v>69</v>
      </c>
      <c r="BI4" s="17" t="s">
        <v>69</v>
      </c>
      <c r="BJ4" s="17" t="s">
        <v>69</v>
      </c>
    </row>
    <row r="5" spans="1:76" s="91" customFormat="1" ht="3.75" customHeight="1" x14ac:dyDescent="0.35">
      <c r="A5" s="233"/>
      <c r="B5" s="86"/>
      <c r="C5" s="87"/>
      <c r="D5" s="87"/>
      <c r="E5" s="87"/>
      <c r="F5" s="88"/>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90"/>
      <c r="BR5" s="90"/>
      <c r="BS5" s="90"/>
      <c r="BT5" s="90"/>
      <c r="BU5" s="90"/>
      <c r="BV5" s="90"/>
      <c r="BW5" s="90"/>
      <c r="BX5" s="90"/>
    </row>
    <row r="6" spans="1:76" s="91" customFormat="1" x14ac:dyDescent="0.35">
      <c r="A6" s="92" t="s">
        <v>70</v>
      </c>
      <c r="B6" s="91" t="s">
        <v>71</v>
      </c>
      <c r="C6" s="298" t="s">
        <v>72</v>
      </c>
      <c r="D6" s="215" t="s">
        <v>73</v>
      </c>
      <c r="E6" s="299" t="s">
        <v>855</v>
      </c>
      <c r="F6" s="216">
        <v>40372</v>
      </c>
      <c r="G6" s="216">
        <v>44547</v>
      </c>
      <c r="H6" s="216">
        <v>49820</v>
      </c>
      <c r="I6" s="216">
        <v>60362</v>
      </c>
      <c r="J6" s="216">
        <v>71255</v>
      </c>
      <c r="K6" s="216">
        <v>83348</v>
      </c>
      <c r="L6" s="216">
        <v>96203</v>
      </c>
      <c r="M6" s="216">
        <v>105058</v>
      </c>
      <c r="N6" s="216">
        <v>118751</v>
      </c>
      <c r="O6" s="216">
        <v>134612</v>
      </c>
      <c r="P6" s="216">
        <v>152358</v>
      </c>
      <c r="Q6" s="216">
        <v>175857</v>
      </c>
      <c r="R6" s="216">
        <v>189412</v>
      </c>
      <c r="S6" s="216">
        <v>213686</v>
      </c>
      <c r="T6" s="216">
        <v>235495</v>
      </c>
      <c r="U6" s="216">
        <v>260867</v>
      </c>
      <c r="V6" s="216">
        <v>286353</v>
      </c>
      <c r="W6" s="216">
        <v>324572</v>
      </c>
      <c r="X6" s="216">
        <v>368275</v>
      </c>
      <c r="Y6" s="216">
        <v>404695</v>
      </c>
      <c r="Z6" s="216">
        <v>415321</v>
      </c>
      <c r="AA6" s="216">
        <v>423271</v>
      </c>
      <c r="AB6" s="216">
        <v>444221</v>
      </c>
      <c r="AC6" s="216">
        <v>466611</v>
      </c>
      <c r="AD6" s="216">
        <v>495846</v>
      </c>
      <c r="AE6" s="216">
        <v>528969</v>
      </c>
      <c r="AF6" s="216">
        <v>556665</v>
      </c>
      <c r="AG6" s="216">
        <v>589240</v>
      </c>
      <c r="AH6" s="216">
        <v>621807</v>
      </c>
      <c r="AI6" s="216">
        <v>662674</v>
      </c>
      <c r="AJ6" s="216">
        <v>707402</v>
      </c>
      <c r="AK6" s="216">
        <v>756446</v>
      </c>
      <c r="AL6" s="216">
        <v>803108</v>
      </c>
      <c r="AM6" s="216">
        <v>864089</v>
      </c>
      <c r="AN6" s="216">
        <v>925442</v>
      </c>
      <c r="AO6" s="216">
        <v>999585</v>
      </c>
      <c r="AP6" s="216">
        <v>1089023</v>
      </c>
      <c r="AQ6" s="216">
        <v>1179629</v>
      </c>
      <c r="AR6" s="216">
        <v>1261441</v>
      </c>
      <c r="AS6" s="216">
        <v>1304381</v>
      </c>
      <c r="AT6" s="216">
        <v>1418651</v>
      </c>
      <c r="AU6" s="216">
        <v>1500852</v>
      </c>
      <c r="AV6" s="216">
        <v>1537445</v>
      </c>
      <c r="AW6" s="216">
        <v>1599695</v>
      </c>
      <c r="AX6" s="216">
        <v>1624733</v>
      </c>
      <c r="AY6" s="216">
        <v>1658936</v>
      </c>
      <c r="AZ6" s="216">
        <v>1759378</v>
      </c>
      <c r="BA6" s="216">
        <v>1844528</v>
      </c>
      <c r="BB6" s="216">
        <v>1950042</v>
      </c>
      <c r="BC6" s="216">
        <v>1984598</v>
      </c>
      <c r="BD6" s="216">
        <v>2088901</v>
      </c>
      <c r="BE6" s="216">
        <v>2333221</v>
      </c>
      <c r="BF6" s="216">
        <v>2562703</v>
      </c>
      <c r="BG6" s="227">
        <v>2673986</v>
      </c>
      <c r="BH6" s="227">
        <v>2731192</v>
      </c>
      <c r="BI6" s="227">
        <v>2859619</v>
      </c>
      <c r="BJ6" s="227">
        <v>3000555</v>
      </c>
      <c r="BK6" s="283"/>
      <c r="BL6" s="90"/>
      <c r="BM6" s="90"/>
      <c r="BN6" s="90"/>
      <c r="BO6" s="90"/>
      <c r="BP6" s="90"/>
      <c r="BQ6" s="90"/>
      <c r="BR6" s="90"/>
      <c r="BS6" s="90"/>
      <c r="BT6" s="90"/>
      <c r="BU6" s="90"/>
      <c r="BV6" s="90"/>
      <c r="BW6" s="90"/>
      <c r="BX6" s="90"/>
    </row>
    <row r="7" spans="1:76" s="91" customFormat="1" ht="3.75" customHeight="1" x14ac:dyDescent="0.35">
      <c r="A7" s="233"/>
      <c r="B7" s="86"/>
      <c r="C7" s="292"/>
      <c r="D7" s="292"/>
      <c r="E7" s="300"/>
      <c r="F7" s="217"/>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89"/>
      <c r="BL7" s="89"/>
      <c r="BM7" s="89"/>
      <c r="BN7" s="89"/>
      <c r="BO7" s="89"/>
      <c r="BP7" s="89"/>
      <c r="BQ7" s="90"/>
      <c r="BR7" s="90"/>
      <c r="BS7" s="90"/>
      <c r="BT7" s="90"/>
      <c r="BU7" s="90"/>
      <c r="BV7" s="90"/>
      <c r="BW7" s="90"/>
      <c r="BX7" s="90"/>
    </row>
    <row r="8" spans="1:76" s="91" customFormat="1" x14ac:dyDescent="0.35">
      <c r="A8" s="301" t="s">
        <v>74</v>
      </c>
      <c r="B8" s="91" t="s">
        <v>71</v>
      </c>
      <c r="C8" s="215" t="s">
        <v>75</v>
      </c>
      <c r="D8" s="85">
        <v>11.3</v>
      </c>
      <c r="E8" s="85" t="s">
        <v>769</v>
      </c>
      <c r="F8" s="216">
        <v>8290</v>
      </c>
      <c r="G8" s="216">
        <v>9135</v>
      </c>
      <c r="H8" s="216">
        <v>9735</v>
      </c>
      <c r="I8" s="216">
        <v>12228</v>
      </c>
      <c r="J8" s="216">
        <v>15643</v>
      </c>
      <c r="K8" s="216">
        <v>18727</v>
      </c>
      <c r="L8" s="216">
        <v>21890</v>
      </c>
      <c r="M8" s="216">
        <v>24019</v>
      </c>
      <c r="N8" s="216">
        <v>26129</v>
      </c>
      <c r="O8" s="216">
        <v>30321</v>
      </c>
      <c r="P8" s="216">
        <v>35993</v>
      </c>
      <c r="Q8" s="216">
        <v>41499</v>
      </c>
      <c r="R8" s="216">
        <v>45463</v>
      </c>
      <c r="S8" s="216">
        <v>49981</v>
      </c>
      <c r="T8" s="216">
        <v>58817</v>
      </c>
      <c r="U8" s="216">
        <v>66206</v>
      </c>
      <c r="V8" s="216">
        <v>74724</v>
      </c>
      <c r="W8" s="216">
        <v>83491</v>
      </c>
      <c r="X8" s="216">
        <v>90748</v>
      </c>
      <c r="Y8" s="216">
        <v>98625</v>
      </c>
      <c r="Z8" s="216">
        <v>100227</v>
      </c>
      <c r="AA8" s="216">
        <v>95840</v>
      </c>
      <c r="AB8" s="216">
        <v>97633</v>
      </c>
      <c r="AC8" s="216">
        <v>103824</v>
      </c>
      <c r="AD8" s="216">
        <v>113458</v>
      </c>
      <c r="AE8" s="216">
        <v>124429</v>
      </c>
      <c r="AF8" s="216">
        <v>133592</v>
      </c>
      <c r="AG8" s="216">
        <v>140736</v>
      </c>
      <c r="AH8" s="216">
        <v>152063</v>
      </c>
      <c r="AI8" s="216">
        <v>166199</v>
      </c>
      <c r="AJ8" s="216">
        <v>182996</v>
      </c>
      <c r="AK8" s="216">
        <v>187588</v>
      </c>
      <c r="AL8" s="216">
        <v>204613</v>
      </c>
      <c r="AM8" s="216">
        <v>217775</v>
      </c>
      <c r="AN8" s="216">
        <v>235984</v>
      </c>
      <c r="AO8" s="216">
        <v>255943</v>
      </c>
      <c r="AP8" s="216">
        <v>272637</v>
      </c>
      <c r="AQ8" s="216">
        <v>294917</v>
      </c>
      <c r="AR8" s="216">
        <v>292600</v>
      </c>
      <c r="AS8" s="216">
        <v>284662</v>
      </c>
      <c r="AT8" s="216">
        <v>302024</v>
      </c>
      <c r="AU8" s="216">
        <v>329874</v>
      </c>
      <c r="AV8" s="216">
        <v>351052</v>
      </c>
      <c r="AW8" s="216">
        <v>360322</v>
      </c>
      <c r="AX8" s="216">
        <v>378301</v>
      </c>
      <c r="AY8" s="216">
        <v>386924</v>
      </c>
      <c r="AZ8" s="216">
        <v>409868</v>
      </c>
      <c r="BA8" s="216">
        <v>446905</v>
      </c>
      <c r="BB8" s="216">
        <v>485286</v>
      </c>
      <c r="BC8" s="216">
        <v>469398</v>
      </c>
      <c r="BD8" s="216">
        <v>519913</v>
      </c>
      <c r="BE8" s="216">
        <v>584358</v>
      </c>
      <c r="BF8" s="216">
        <v>649477</v>
      </c>
      <c r="BG8" s="216">
        <v>685266</v>
      </c>
      <c r="BH8" s="216">
        <v>690721</v>
      </c>
      <c r="BI8" s="216">
        <v>711339</v>
      </c>
      <c r="BJ8" s="216">
        <v>755377</v>
      </c>
      <c r="BK8" s="90"/>
      <c r="BL8" s="90"/>
      <c r="BM8" s="90"/>
      <c r="BN8" s="90"/>
      <c r="BO8" s="90"/>
      <c r="BP8" s="90"/>
      <c r="BQ8" s="90"/>
      <c r="BR8" s="90"/>
      <c r="BS8" s="90"/>
      <c r="BT8" s="90"/>
      <c r="BU8" s="90"/>
      <c r="BV8" s="90"/>
      <c r="BW8" s="90"/>
      <c r="BX8" s="90"/>
    </row>
    <row r="9" spans="1:76" s="91" customFormat="1" x14ac:dyDescent="0.35">
      <c r="A9" s="301"/>
      <c r="B9" s="86" t="s">
        <v>76</v>
      </c>
      <c r="C9" s="292"/>
      <c r="D9" s="85">
        <v>11.3</v>
      </c>
      <c r="E9" s="85" t="s">
        <v>769</v>
      </c>
      <c r="F9" s="217">
        <v>20.5</v>
      </c>
      <c r="G9" s="217">
        <v>20.5</v>
      </c>
      <c r="H9" s="217">
        <v>19.5</v>
      </c>
      <c r="I9" s="217">
        <v>20.3</v>
      </c>
      <c r="J9" s="217">
        <v>22</v>
      </c>
      <c r="K9" s="217">
        <v>22.5</v>
      </c>
      <c r="L9" s="217">
        <v>22.8</v>
      </c>
      <c r="M9" s="217">
        <v>22.9</v>
      </c>
      <c r="N9" s="217">
        <v>22</v>
      </c>
      <c r="O9" s="217">
        <v>22.5</v>
      </c>
      <c r="P9" s="217">
        <v>23.6</v>
      </c>
      <c r="Q9" s="217">
        <v>23.6</v>
      </c>
      <c r="R9" s="217">
        <v>24</v>
      </c>
      <c r="S9" s="217">
        <v>23.4</v>
      </c>
      <c r="T9" s="217">
        <v>25</v>
      </c>
      <c r="U9" s="217">
        <v>25.4</v>
      </c>
      <c r="V9" s="217">
        <v>26.1</v>
      </c>
      <c r="W9" s="217">
        <v>25.7</v>
      </c>
      <c r="X9" s="217">
        <v>24.6</v>
      </c>
      <c r="Y9" s="217">
        <v>24.4</v>
      </c>
      <c r="Z9" s="217">
        <v>24.1</v>
      </c>
      <c r="AA9" s="217">
        <v>22.6</v>
      </c>
      <c r="AB9" s="217">
        <v>22</v>
      </c>
      <c r="AC9" s="217">
        <v>22.3</v>
      </c>
      <c r="AD9" s="217">
        <v>22.9</v>
      </c>
      <c r="AE9" s="217">
        <v>23.5</v>
      </c>
      <c r="AF9" s="217">
        <v>24</v>
      </c>
      <c r="AG9" s="217">
        <v>23.9</v>
      </c>
      <c r="AH9" s="217">
        <v>24.5</v>
      </c>
      <c r="AI9" s="217">
        <v>25.1</v>
      </c>
      <c r="AJ9" s="217">
        <v>25.9</v>
      </c>
      <c r="AK9" s="217">
        <v>24.8</v>
      </c>
      <c r="AL9" s="217">
        <v>25.5</v>
      </c>
      <c r="AM9" s="217">
        <v>25.2</v>
      </c>
      <c r="AN9" s="217">
        <v>25.5</v>
      </c>
      <c r="AO9" s="217">
        <v>25.6</v>
      </c>
      <c r="AP9" s="217">
        <v>25</v>
      </c>
      <c r="AQ9" s="217">
        <v>25</v>
      </c>
      <c r="AR9" s="217">
        <v>23.2</v>
      </c>
      <c r="AS9" s="217">
        <v>21.8</v>
      </c>
      <c r="AT9" s="217">
        <v>21.3</v>
      </c>
      <c r="AU9" s="217">
        <v>22</v>
      </c>
      <c r="AV9" s="217">
        <v>22.8</v>
      </c>
      <c r="AW9" s="217">
        <v>22.5</v>
      </c>
      <c r="AX9" s="217">
        <v>23.3</v>
      </c>
      <c r="AY9" s="217">
        <v>23.3</v>
      </c>
      <c r="AZ9" s="217">
        <v>23.3</v>
      </c>
      <c r="BA9" s="217">
        <v>24.2</v>
      </c>
      <c r="BB9" s="217">
        <v>24.9</v>
      </c>
      <c r="BC9" s="217">
        <v>23.7</v>
      </c>
      <c r="BD9" s="217">
        <v>24.9</v>
      </c>
      <c r="BE9" s="217">
        <v>25</v>
      </c>
      <c r="BF9" s="217">
        <v>25.3</v>
      </c>
      <c r="BG9" s="217">
        <v>25.6</v>
      </c>
      <c r="BH9" s="217">
        <v>25.3</v>
      </c>
      <c r="BI9" s="217">
        <v>24.9</v>
      </c>
      <c r="BJ9" s="217">
        <v>25.2</v>
      </c>
      <c r="BK9" s="88"/>
      <c r="BL9" s="88"/>
      <c r="BM9" s="88"/>
      <c r="BN9" s="88"/>
      <c r="BO9" s="88"/>
      <c r="BP9" s="88"/>
      <c r="BQ9" s="90"/>
      <c r="BR9" s="90"/>
      <c r="BS9" s="90"/>
      <c r="BT9" s="90"/>
      <c r="BU9" s="90"/>
      <c r="BV9" s="90"/>
      <c r="BW9" s="90"/>
      <c r="BX9" s="90"/>
    </row>
    <row r="10" spans="1:76" s="91" customFormat="1" ht="4.1500000000000004" customHeight="1" x14ac:dyDescent="0.35">
      <c r="A10" s="233"/>
      <c r="B10" s="86"/>
      <c r="C10" s="292"/>
      <c r="D10" s="211"/>
      <c r="E10" s="85"/>
      <c r="F10" s="217"/>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89"/>
      <c r="BL10" s="89"/>
      <c r="BM10" s="89"/>
      <c r="BN10" s="89"/>
      <c r="BO10" s="89"/>
      <c r="BP10" s="89"/>
      <c r="BQ10" s="90"/>
      <c r="BR10" s="90"/>
      <c r="BS10" s="90"/>
      <c r="BT10" s="90"/>
      <c r="BU10" s="90"/>
      <c r="BV10" s="90"/>
      <c r="BW10" s="90"/>
      <c r="BX10" s="90"/>
    </row>
    <row r="11" spans="1:76" s="91" customFormat="1" x14ac:dyDescent="0.35">
      <c r="A11" s="302" t="s">
        <v>77</v>
      </c>
      <c r="B11" s="91" t="s">
        <v>71</v>
      </c>
      <c r="C11" s="215"/>
      <c r="D11" s="85">
        <v>11.3</v>
      </c>
      <c r="E11" s="85" t="s">
        <v>770</v>
      </c>
      <c r="F11" s="219">
        <v>7193</v>
      </c>
      <c r="G11" s="219">
        <v>7895</v>
      </c>
      <c r="H11" s="219">
        <v>8411</v>
      </c>
      <c r="I11" s="219">
        <v>10832</v>
      </c>
      <c r="J11" s="219">
        <v>14141</v>
      </c>
      <c r="K11" s="219">
        <v>16920</v>
      </c>
      <c r="L11" s="219">
        <v>19714</v>
      </c>
      <c r="M11" s="219">
        <v>21428</v>
      </c>
      <c r="N11" s="219">
        <v>23409</v>
      </c>
      <c r="O11" s="219">
        <v>27473</v>
      </c>
      <c r="P11" s="219">
        <v>32641</v>
      </c>
      <c r="Q11" s="219">
        <v>37880</v>
      </c>
      <c r="R11" s="219">
        <v>41025</v>
      </c>
      <c r="S11" s="219">
        <v>44849</v>
      </c>
      <c r="T11" s="219">
        <v>52970</v>
      </c>
      <c r="U11" s="219">
        <v>58841</v>
      </c>
      <c r="V11" s="219">
        <v>66467</v>
      </c>
      <c r="W11" s="219">
        <v>75076</v>
      </c>
      <c r="X11" s="219">
        <v>83452</v>
      </c>
      <c r="Y11" s="219">
        <v>90773</v>
      </c>
      <c r="Z11" s="219">
        <v>92739</v>
      </c>
      <c r="AA11" s="219">
        <v>87364</v>
      </c>
      <c r="AB11" s="219">
        <v>88760</v>
      </c>
      <c r="AC11" s="219">
        <v>93362</v>
      </c>
      <c r="AD11" s="219">
        <v>104921</v>
      </c>
      <c r="AE11" s="219">
        <v>115700</v>
      </c>
      <c r="AF11" s="219">
        <v>124559</v>
      </c>
      <c r="AG11" s="219">
        <v>130984</v>
      </c>
      <c r="AH11" s="219">
        <v>138420</v>
      </c>
      <c r="AI11" s="219">
        <v>151313</v>
      </c>
      <c r="AJ11" s="219">
        <v>170354</v>
      </c>
      <c r="AK11" s="219">
        <v>175371</v>
      </c>
      <c r="AL11" s="219">
        <v>192391</v>
      </c>
      <c r="AM11" s="219">
        <v>206734</v>
      </c>
      <c r="AN11" s="219">
        <v>223986</v>
      </c>
      <c r="AO11" s="219">
        <v>241987</v>
      </c>
      <c r="AP11" s="219">
        <v>258252</v>
      </c>
      <c r="AQ11" s="219">
        <v>279317</v>
      </c>
      <c r="AR11" s="219">
        <v>273674</v>
      </c>
      <c r="AS11" s="219">
        <v>262167</v>
      </c>
      <c r="AT11" s="219">
        <v>282106</v>
      </c>
      <c r="AU11" s="219">
        <v>311269</v>
      </c>
      <c r="AV11" s="219">
        <v>327835</v>
      </c>
      <c r="AW11" s="219">
        <v>340283</v>
      </c>
      <c r="AX11" s="219">
        <v>353927</v>
      </c>
      <c r="AY11" s="219">
        <v>362445</v>
      </c>
      <c r="AZ11" s="219">
        <v>379336</v>
      </c>
      <c r="BA11" s="219">
        <v>418118</v>
      </c>
      <c r="BB11" s="219">
        <v>448654</v>
      </c>
      <c r="BC11" s="219">
        <v>431854</v>
      </c>
      <c r="BD11" s="219">
        <v>473941</v>
      </c>
      <c r="BE11" s="219">
        <v>536586</v>
      </c>
      <c r="BF11" s="219">
        <v>601300</v>
      </c>
      <c r="BG11" s="219">
        <v>632666</v>
      </c>
      <c r="BH11" s="219">
        <v>633543</v>
      </c>
      <c r="BI11" s="219">
        <v>657323</v>
      </c>
      <c r="BJ11" s="219">
        <v>700049</v>
      </c>
      <c r="BK11" s="93"/>
      <c r="BL11" s="93"/>
      <c r="BM11" s="93"/>
      <c r="BN11" s="93"/>
      <c r="BO11" s="93"/>
      <c r="BP11" s="93"/>
    </row>
    <row r="12" spans="1:76" s="91" customFormat="1" x14ac:dyDescent="0.35">
      <c r="A12" s="302"/>
      <c r="B12" s="86" t="s">
        <v>76</v>
      </c>
      <c r="C12" s="292"/>
      <c r="D12" s="85">
        <v>11.3</v>
      </c>
      <c r="E12" s="85" t="s">
        <v>770</v>
      </c>
      <c r="F12" s="217">
        <v>17.8</v>
      </c>
      <c r="G12" s="217">
        <v>17.7</v>
      </c>
      <c r="H12" s="217">
        <v>16.899999999999999</v>
      </c>
      <c r="I12" s="217">
        <v>17.899999999999999</v>
      </c>
      <c r="J12" s="217">
        <v>19.8</v>
      </c>
      <c r="K12" s="217">
        <v>20.3</v>
      </c>
      <c r="L12" s="217">
        <v>20.5</v>
      </c>
      <c r="M12" s="217">
        <v>20.399999999999999</v>
      </c>
      <c r="N12" s="217">
        <v>19.7</v>
      </c>
      <c r="O12" s="217">
        <v>20.399999999999999</v>
      </c>
      <c r="P12" s="217">
        <v>21.4</v>
      </c>
      <c r="Q12" s="217">
        <v>21.5</v>
      </c>
      <c r="R12" s="217">
        <v>21.7</v>
      </c>
      <c r="S12" s="217">
        <v>21</v>
      </c>
      <c r="T12" s="217">
        <v>22.5</v>
      </c>
      <c r="U12" s="217">
        <v>22.6</v>
      </c>
      <c r="V12" s="217">
        <v>23.2</v>
      </c>
      <c r="W12" s="217">
        <v>23.1</v>
      </c>
      <c r="X12" s="217">
        <v>22.7</v>
      </c>
      <c r="Y12" s="217">
        <v>22.4</v>
      </c>
      <c r="Z12" s="217">
        <v>22.3</v>
      </c>
      <c r="AA12" s="217">
        <v>20.6</v>
      </c>
      <c r="AB12" s="217">
        <v>20</v>
      </c>
      <c r="AC12" s="217">
        <v>20</v>
      </c>
      <c r="AD12" s="217">
        <v>21.2</v>
      </c>
      <c r="AE12" s="217">
        <v>21.9</v>
      </c>
      <c r="AF12" s="217">
        <v>22.4</v>
      </c>
      <c r="AG12" s="217">
        <v>22.2</v>
      </c>
      <c r="AH12" s="217">
        <v>22.3</v>
      </c>
      <c r="AI12" s="217">
        <v>22.8</v>
      </c>
      <c r="AJ12" s="217">
        <v>24.1</v>
      </c>
      <c r="AK12" s="217">
        <v>23.2</v>
      </c>
      <c r="AL12" s="217">
        <v>24</v>
      </c>
      <c r="AM12" s="217">
        <v>23.9</v>
      </c>
      <c r="AN12" s="217">
        <v>24.2</v>
      </c>
      <c r="AO12" s="217">
        <v>24.2</v>
      </c>
      <c r="AP12" s="217">
        <v>23.7</v>
      </c>
      <c r="AQ12" s="217">
        <v>23.7</v>
      </c>
      <c r="AR12" s="217">
        <v>21.7</v>
      </c>
      <c r="AS12" s="217">
        <v>20.100000000000001</v>
      </c>
      <c r="AT12" s="217">
        <v>19.899999999999999</v>
      </c>
      <c r="AU12" s="217">
        <v>20.7</v>
      </c>
      <c r="AV12" s="217">
        <v>21.3</v>
      </c>
      <c r="AW12" s="217">
        <v>21.3</v>
      </c>
      <c r="AX12" s="217">
        <v>21.8</v>
      </c>
      <c r="AY12" s="217">
        <v>21.8</v>
      </c>
      <c r="AZ12" s="217">
        <v>21.6</v>
      </c>
      <c r="BA12" s="217">
        <v>22.7</v>
      </c>
      <c r="BB12" s="217">
        <v>23</v>
      </c>
      <c r="BC12" s="217">
        <v>21.8</v>
      </c>
      <c r="BD12" s="217">
        <v>22.7</v>
      </c>
      <c r="BE12" s="217">
        <v>23</v>
      </c>
      <c r="BF12" s="217">
        <v>23.5</v>
      </c>
      <c r="BG12" s="217">
        <v>23.7</v>
      </c>
      <c r="BH12" s="217">
        <v>23.2</v>
      </c>
      <c r="BI12" s="217">
        <v>23</v>
      </c>
      <c r="BJ12" s="217">
        <v>23.3</v>
      </c>
      <c r="BK12" s="88"/>
      <c r="BL12" s="88"/>
      <c r="BM12" s="88"/>
      <c r="BN12" s="88"/>
      <c r="BO12" s="88"/>
      <c r="BP12" s="88"/>
    </row>
    <row r="13" spans="1:76" s="91" customFormat="1" ht="4.1500000000000004" customHeight="1" x14ac:dyDescent="0.35">
      <c r="A13" s="284"/>
      <c r="B13" s="86"/>
      <c r="C13" s="292"/>
      <c r="D13" s="211"/>
      <c r="E13" s="85"/>
      <c r="F13" s="217"/>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89"/>
      <c r="BL13" s="89"/>
      <c r="BM13" s="89"/>
      <c r="BN13" s="89"/>
      <c r="BO13" s="89"/>
      <c r="BP13" s="89"/>
    </row>
    <row r="14" spans="1:76" s="91" customFormat="1" x14ac:dyDescent="0.35">
      <c r="A14" s="302" t="s">
        <v>78</v>
      </c>
      <c r="B14" s="91" t="s">
        <v>71</v>
      </c>
      <c r="C14" s="215"/>
      <c r="D14" s="85">
        <v>11.3</v>
      </c>
      <c r="E14" s="85" t="s">
        <v>770</v>
      </c>
      <c r="F14" s="219">
        <v>1097</v>
      </c>
      <c r="G14" s="219">
        <v>1240</v>
      </c>
      <c r="H14" s="219">
        <v>1324</v>
      </c>
      <c r="I14" s="219">
        <v>1396</v>
      </c>
      <c r="J14" s="219">
        <v>1502</v>
      </c>
      <c r="K14" s="219">
        <v>1807</v>
      </c>
      <c r="L14" s="219">
        <v>2176</v>
      </c>
      <c r="M14" s="219">
        <v>2591</v>
      </c>
      <c r="N14" s="219">
        <v>2720</v>
      </c>
      <c r="O14" s="219">
        <v>2848</v>
      </c>
      <c r="P14" s="219">
        <v>3352</v>
      </c>
      <c r="Q14" s="219">
        <v>3619</v>
      </c>
      <c r="R14" s="219">
        <v>4438</v>
      </c>
      <c r="S14" s="219">
        <v>5132</v>
      </c>
      <c r="T14" s="219">
        <v>5847</v>
      </c>
      <c r="U14" s="219">
        <v>7365</v>
      </c>
      <c r="V14" s="219">
        <v>8257</v>
      </c>
      <c r="W14" s="219">
        <v>8415</v>
      </c>
      <c r="X14" s="219">
        <v>7296</v>
      </c>
      <c r="Y14" s="219">
        <v>7852</v>
      </c>
      <c r="Z14" s="219">
        <v>7488</v>
      </c>
      <c r="AA14" s="219">
        <v>8476</v>
      </c>
      <c r="AB14" s="219">
        <v>8873</v>
      </c>
      <c r="AC14" s="219">
        <v>10462</v>
      </c>
      <c r="AD14" s="219">
        <v>8537</v>
      </c>
      <c r="AE14" s="219">
        <v>8729</v>
      </c>
      <c r="AF14" s="219">
        <v>9033</v>
      </c>
      <c r="AG14" s="219">
        <v>9752</v>
      </c>
      <c r="AH14" s="219">
        <v>13643</v>
      </c>
      <c r="AI14" s="219">
        <v>14887</v>
      </c>
      <c r="AJ14" s="219">
        <v>12641</v>
      </c>
      <c r="AK14" s="219">
        <v>12218</v>
      </c>
      <c r="AL14" s="219">
        <v>12222</v>
      </c>
      <c r="AM14" s="219">
        <v>11041</v>
      </c>
      <c r="AN14" s="219">
        <v>11999</v>
      </c>
      <c r="AO14" s="219">
        <v>13956</v>
      </c>
      <c r="AP14" s="219">
        <v>14385</v>
      </c>
      <c r="AQ14" s="219">
        <v>15600</v>
      </c>
      <c r="AR14" s="219">
        <v>18926</v>
      </c>
      <c r="AS14" s="219">
        <v>22495</v>
      </c>
      <c r="AT14" s="219">
        <v>19918</v>
      </c>
      <c r="AU14" s="219">
        <v>18606</v>
      </c>
      <c r="AV14" s="219">
        <v>23218</v>
      </c>
      <c r="AW14" s="219">
        <v>20038</v>
      </c>
      <c r="AX14" s="219">
        <v>24374</v>
      </c>
      <c r="AY14" s="219">
        <v>24480</v>
      </c>
      <c r="AZ14" s="219">
        <v>30532</v>
      </c>
      <c r="BA14" s="219">
        <v>28787</v>
      </c>
      <c r="BB14" s="219">
        <v>36631</v>
      </c>
      <c r="BC14" s="219">
        <v>37544</v>
      </c>
      <c r="BD14" s="219">
        <v>45972</v>
      </c>
      <c r="BE14" s="219">
        <v>47772</v>
      </c>
      <c r="BF14" s="219">
        <v>48177</v>
      </c>
      <c r="BG14" s="219">
        <v>52600</v>
      </c>
      <c r="BH14" s="219">
        <v>57179</v>
      </c>
      <c r="BI14" s="219">
        <v>54016</v>
      </c>
      <c r="BJ14" s="219">
        <v>55328</v>
      </c>
      <c r="BK14" s="93"/>
      <c r="BL14" s="93"/>
      <c r="BM14" s="93"/>
      <c r="BN14" s="93"/>
      <c r="BO14" s="93"/>
      <c r="BP14" s="93"/>
    </row>
    <row r="15" spans="1:76" s="91" customFormat="1" x14ac:dyDescent="0.35">
      <c r="A15" s="302"/>
      <c r="B15" s="86" t="s">
        <v>76</v>
      </c>
      <c r="C15" s="292"/>
      <c r="D15" s="85">
        <v>11.3</v>
      </c>
      <c r="E15" s="85" t="s">
        <v>770</v>
      </c>
      <c r="F15" s="217">
        <v>2.7</v>
      </c>
      <c r="G15" s="217">
        <v>2.8</v>
      </c>
      <c r="H15" s="217">
        <v>2.7</v>
      </c>
      <c r="I15" s="217">
        <v>2.2999999999999998</v>
      </c>
      <c r="J15" s="217">
        <v>2.1</v>
      </c>
      <c r="K15" s="217">
        <v>2.2000000000000002</v>
      </c>
      <c r="L15" s="217">
        <v>2.2999999999999998</v>
      </c>
      <c r="M15" s="217">
        <v>2.5</v>
      </c>
      <c r="N15" s="217">
        <v>2.2999999999999998</v>
      </c>
      <c r="O15" s="217">
        <v>2.1</v>
      </c>
      <c r="P15" s="217">
        <v>2.2000000000000002</v>
      </c>
      <c r="Q15" s="217">
        <v>2.1</v>
      </c>
      <c r="R15" s="217">
        <v>2.2999999999999998</v>
      </c>
      <c r="S15" s="217">
        <v>2.4</v>
      </c>
      <c r="T15" s="217">
        <v>2.5</v>
      </c>
      <c r="U15" s="217">
        <v>2.8</v>
      </c>
      <c r="V15" s="217">
        <v>2.9</v>
      </c>
      <c r="W15" s="217">
        <v>2.6</v>
      </c>
      <c r="X15" s="217">
        <v>2</v>
      </c>
      <c r="Y15" s="217">
        <v>1.9</v>
      </c>
      <c r="Z15" s="217">
        <v>1.8</v>
      </c>
      <c r="AA15" s="217">
        <v>2</v>
      </c>
      <c r="AB15" s="217">
        <v>2</v>
      </c>
      <c r="AC15" s="217">
        <v>2.2000000000000002</v>
      </c>
      <c r="AD15" s="217">
        <v>1.7</v>
      </c>
      <c r="AE15" s="217">
        <v>1.7</v>
      </c>
      <c r="AF15" s="217">
        <v>1.6</v>
      </c>
      <c r="AG15" s="217">
        <v>1.7</v>
      </c>
      <c r="AH15" s="217">
        <v>2.2000000000000002</v>
      </c>
      <c r="AI15" s="217">
        <v>2.2000000000000002</v>
      </c>
      <c r="AJ15" s="217">
        <v>1.8</v>
      </c>
      <c r="AK15" s="217">
        <v>1.6</v>
      </c>
      <c r="AL15" s="217">
        <v>1.5</v>
      </c>
      <c r="AM15" s="217">
        <v>1.3</v>
      </c>
      <c r="AN15" s="217">
        <v>1.3</v>
      </c>
      <c r="AO15" s="217">
        <v>1.4</v>
      </c>
      <c r="AP15" s="217">
        <v>1.3</v>
      </c>
      <c r="AQ15" s="217">
        <v>1.3</v>
      </c>
      <c r="AR15" s="217">
        <v>1.5</v>
      </c>
      <c r="AS15" s="217">
        <v>1.7</v>
      </c>
      <c r="AT15" s="217">
        <v>1.4</v>
      </c>
      <c r="AU15" s="217">
        <v>1.2</v>
      </c>
      <c r="AV15" s="217">
        <v>1.5</v>
      </c>
      <c r="AW15" s="217">
        <v>1.3</v>
      </c>
      <c r="AX15" s="217">
        <v>1.5</v>
      </c>
      <c r="AY15" s="217">
        <v>1.5</v>
      </c>
      <c r="AZ15" s="217">
        <v>1.7</v>
      </c>
      <c r="BA15" s="217">
        <v>1.6</v>
      </c>
      <c r="BB15" s="217">
        <v>1.9</v>
      </c>
      <c r="BC15" s="217">
        <v>1.9</v>
      </c>
      <c r="BD15" s="217">
        <v>2.2000000000000002</v>
      </c>
      <c r="BE15" s="217">
        <v>2</v>
      </c>
      <c r="BF15" s="217">
        <v>1.9</v>
      </c>
      <c r="BG15" s="217">
        <v>2</v>
      </c>
      <c r="BH15" s="217">
        <v>2.1</v>
      </c>
      <c r="BI15" s="217">
        <v>1.9</v>
      </c>
      <c r="BJ15" s="217">
        <v>1.8</v>
      </c>
      <c r="BK15" s="88"/>
      <c r="BL15" s="88"/>
      <c r="BM15" s="88"/>
      <c r="BN15" s="88"/>
      <c r="BO15" s="88"/>
      <c r="BP15" s="88"/>
    </row>
    <row r="16" spans="1:76" s="91" customFormat="1" ht="4.1500000000000004" customHeight="1" x14ac:dyDescent="0.35">
      <c r="A16" s="284"/>
      <c r="B16" s="86"/>
      <c r="C16" s="292"/>
      <c r="D16" s="292"/>
      <c r="E16" s="85"/>
      <c r="F16" s="217"/>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8"/>
      <c r="BK16" s="89"/>
      <c r="BL16" s="89"/>
      <c r="BM16" s="89"/>
      <c r="BN16" s="89"/>
      <c r="BO16" s="89"/>
      <c r="BP16" s="89"/>
    </row>
    <row r="17" spans="1:108" s="91" customFormat="1" x14ac:dyDescent="0.35">
      <c r="A17" s="301" t="s">
        <v>79</v>
      </c>
      <c r="B17" s="91" t="s">
        <v>71</v>
      </c>
      <c r="C17" s="215" t="s">
        <v>80</v>
      </c>
      <c r="D17" s="85">
        <v>11.1</v>
      </c>
      <c r="E17" s="85" t="s">
        <v>769</v>
      </c>
      <c r="F17" s="216">
        <v>7389</v>
      </c>
      <c r="G17" s="216">
        <v>8249</v>
      </c>
      <c r="H17" s="216">
        <v>9388</v>
      </c>
      <c r="I17" s="216">
        <v>11078</v>
      </c>
      <c r="J17" s="216">
        <v>15463</v>
      </c>
      <c r="K17" s="216">
        <v>20225</v>
      </c>
      <c r="L17" s="216">
        <v>23157</v>
      </c>
      <c r="M17" s="216">
        <v>26057</v>
      </c>
      <c r="N17" s="216">
        <v>28272</v>
      </c>
      <c r="O17" s="216">
        <v>31642</v>
      </c>
      <c r="P17" s="216">
        <v>36176</v>
      </c>
      <c r="Q17" s="216">
        <v>41151</v>
      </c>
      <c r="R17" s="216">
        <v>48810</v>
      </c>
      <c r="S17" s="216">
        <v>56990</v>
      </c>
      <c r="T17" s="216">
        <v>64853</v>
      </c>
      <c r="U17" s="216">
        <v>71328</v>
      </c>
      <c r="V17" s="216">
        <v>77158</v>
      </c>
      <c r="W17" s="216">
        <v>82039</v>
      </c>
      <c r="X17" s="216">
        <v>85326</v>
      </c>
      <c r="Y17" s="216">
        <v>92684</v>
      </c>
      <c r="Z17" s="216">
        <v>100665</v>
      </c>
      <c r="AA17" s="216">
        <v>108472</v>
      </c>
      <c r="AB17" s="216">
        <v>115751</v>
      </c>
      <c r="AC17" s="216">
        <v>122009</v>
      </c>
      <c r="AD17" s="216">
        <v>127619</v>
      </c>
      <c r="AE17" s="216">
        <v>135538</v>
      </c>
      <c r="AF17" s="216">
        <v>139689</v>
      </c>
      <c r="AG17" s="216">
        <v>140587</v>
      </c>
      <c r="AH17" s="216">
        <v>148175</v>
      </c>
      <c r="AI17" s="216">
        <v>153192</v>
      </c>
      <c r="AJ17" s="216">
        <v>177123</v>
      </c>
      <c r="AK17" s="216">
        <v>188655</v>
      </c>
      <c r="AL17" s="216">
        <v>197243</v>
      </c>
      <c r="AM17" s="216">
        <v>209785</v>
      </c>
      <c r="AN17" s="216">
        <v>222407</v>
      </c>
      <c r="AO17" s="216">
        <v>240136</v>
      </c>
      <c r="AP17" s="216">
        <v>253321</v>
      </c>
      <c r="AQ17" s="216">
        <v>271843</v>
      </c>
      <c r="AR17" s="216">
        <v>316046</v>
      </c>
      <c r="AS17" s="216">
        <v>336900</v>
      </c>
      <c r="AT17" s="216">
        <v>346102</v>
      </c>
      <c r="AU17" s="216">
        <v>371032</v>
      </c>
      <c r="AV17" s="216">
        <v>367204</v>
      </c>
      <c r="AW17" s="216">
        <v>406430</v>
      </c>
      <c r="AX17" s="216">
        <v>412079</v>
      </c>
      <c r="AY17" s="216">
        <v>423328</v>
      </c>
      <c r="AZ17" s="216">
        <v>439375</v>
      </c>
      <c r="BA17" s="216">
        <v>452742</v>
      </c>
      <c r="BB17" s="216">
        <v>478098</v>
      </c>
      <c r="BC17" s="216">
        <v>549634</v>
      </c>
      <c r="BD17" s="216">
        <v>654084</v>
      </c>
      <c r="BE17" s="216">
        <v>616320</v>
      </c>
      <c r="BF17" s="216">
        <v>627413</v>
      </c>
      <c r="BG17" s="216">
        <v>686376</v>
      </c>
      <c r="BH17" s="216">
        <v>709549</v>
      </c>
      <c r="BI17" s="216">
        <v>746457</v>
      </c>
      <c r="BJ17" s="216">
        <v>774875</v>
      </c>
      <c r="BK17" s="90"/>
      <c r="BL17" s="90"/>
      <c r="BM17" s="90"/>
      <c r="BN17" s="90"/>
      <c r="BO17" s="90"/>
      <c r="BP17" s="90"/>
      <c r="BQ17" s="90"/>
      <c r="BR17" s="90"/>
      <c r="BS17" s="90"/>
      <c r="BT17" s="90"/>
      <c r="BU17" s="90"/>
      <c r="BV17" s="90"/>
      <c r="BW17" s="90"/>
      <c r="BX17" s="90"/>
    </row>
    <row r="18" spans="1:108" s="91" customFormat="1" x14ac:dyDescent="0.35">
      <c r="A18" s="301"/>
      <c r="B18" s="86" t="s">
        <v>81</v>
      </c>
      <c r="C18" s="215" t="s">
        <v>82</v>
      </c>
      <c r="D18" s="85">
        <v>11.1</v>
      </c>
      <c r="E18" s="85" t="s">
        <v>769</v>
      </c>
      <c r="F18" s="217" t="s">
        <v>83</v>
      </c>
      <c r="G18" s="217">
        <v>4.0999999999999996</v>
      </c>
      <c r="H18" s="217">
        <v>7.7</v>
      </c>
      <c r="I18" s="217">
        <v>4.2</v>
      </c>
      <c r="J18" s="217">
        <v>19.899999999999999</v>
      </c>
      <c r="K18" s="217">
        <v>15.7</v>
      </c>
      <c r="L18" s="217">
        <v>0.6</v>
      </c>
      <c r="M18" s="217">
        <v>2.7</v>
      </c>
      <c r="N18" s="217">
        <v>0.3</v>
      </c>
      <c r="O18" s="217">
        <v>1.5</v>
      </c>
      <c r="P18" s="217">
        <v>4.5999999999999996</v>
      </c>
      <c r="Q18" s="217">
        <v>2.9</v>
      </c>
      <c r="R18" s="217">
        <v>6.3</v>
      </c>
      <c r="S18" s="217">
        <v>9.4</v>
      </c>
      <c r="T18" s="217">
        <v>9.1</v>
      </c>
      <c r="U18" s="217">
        <v>1.5</v>
      </c>
      <c r="V18" s="217">
        <v>-1.1000000000000001</v>
      </c>
      <c r="W18" s="217">
        <v>-0.9</v>
      </c>
      <c r="X18" s="217">
        <v>-3.1</v>
      </c>
      <c r="Y18" s="217">
        <v>0.6</v>
      </c>
      <c r="Z18" s="217">
        <v>3.1</v>
      </c>
      <c r="AA18" s="217">
        <v>5.7</v>
      </c>
      <c r="AB18" s="217">
        <v>5.6</v>
      </c>
      <c r="AC18" s="217">
        <v>3.5</v>
      </c>
      <c r="AD18" s="217">
        <v>1.4</v>
      </c>
      <c r="AE18" s="217">
        <v>1.9</v>
      </c>
      <c r="AF18" s="217">
        <v>1.7</v>
      </c>
      <c r="AG18" s="217">
        <v>0.6</v>
      </c>
      <c r="AH18" s="217">
        <v>4.0999999999999996</v>
      </c>
      <c r="AI18" s="217">
        <v>1</v>
      </c>
      <c r="AJ18" s="217">
        <v>9.1</v>
      </c>
      <c r="AK18" s="217">
        <v>3.5</v>
      </c>
      <c r="AL18" s="217">
        <v>1.4</v>
      </c>
      <c r="AM18" s="217">
        <v>3.9</v>
      </c>
      <c r="AN18" s="217">
        <v>3.5</v>
      </c>
      <c r="AO18" s="217">
        <v>4.5999999999999996</v>
      </c>
      <c r="AP18" s="217">
        <v>2.5</v>
      </c>
      <c r="AQ18" s="217">
        <v>3.8</v>
      </c>
      <c r="AR18" s="217">
        <v>12.7</v>
      </c>
      <c r="AS18" s="217">
        <v>4.2</v>
      </c>
      <c r="AT18" s="217">
        <v>-0.4</v>
      </c>
      <c r="AU18" s="217">
        <v>4.8</v>
      </c>
      <c r="AV18" s="217">
        <v>-3.2</v>
      </c>
      <c r="AW18" s="217">
        <v>7.8</v>
      </c>
      <c r="AX18" s="217">
        <v>-0.3</v>
      </c>
      <c r="AY18" s="217">
        <v>1.3</v>
      </c>
      <c r="AZ18" s="217">
        <v>2</v>
      </c>
      <c r="BA18" s="217">
        <v>1.1000000000000001</v>
      </c>
      <c r="BB18" s="217">
        <v>3.9</v>
      </c>
      <c r="BC18" s="217">
        <v>13.4</v>
      </c>
      <c r="BD18" s="217">
        <v>17.100000000000001</v>
      </c>
      <c r="BE18" s="217">
        <v>-9.8000000000000007</v>
      </c>
      <c r="BF18" s="217">
        <v>-4.9000000000000004</v>
      </c>
      <c r="BG18" s="217">
        <v>4.7</v>
      </c>
      <c r="BH18" s="217">
        <v>0.2</v>
      </c>
      <c r="BI18" s="217">
        <v>2.7</v>
      </c>
      <c r="BJ18" s="217">
        <v>1.3</v>
      </c>
      <c r="BK18" s="88"/>
      <c r="BL18" s="88"/>
      <c r="BM18" s="88"/>
      <c r="BN18" s="88"/>
      <c r="BO18" s="88"/>
      <c r="BP18" s="88"/>
      <c r="BQ18" s="94"/>
      <c r="BR18" s="94"/>
      <c r="BS18" s="94"/>
      <c r="BT18" s="94"/>
      <c r="BU18" s="94"/>
      <c r="BV18" s="94"/>
      <c r="BW18" s="94"/>
      <c r="BX18" s="94"/>
    </row>
    <row r="19" spans="1:108" s="91" customFormat="1" x14ac:dyDescent="0.35">
      <c r="A19" s="301"/>
      <c r="B19" s="86" t="s">
        <v>76</v>
      </c>
      <c r="C19" s="292"/>
      <c r="D19" s="85">
        <v>11.1</v>
      </c>
      <c r="E19" s="85" t="s">
        <v>769</v>
      </c>
      <c r="F19" s="217">
        <v>18.3</v>
      </c>
      <c r="G19" s="217">
        <v>18.5</v>
      </c>
      <c r="H19" s="217">
        <v>18.8</v>
      </c>
      <c r="I19" s="217">
        <v>18.399999999999999</v>
      </c>
      <c r="J19" s="217">
        <v>21.7</v>
      </c>
      <c r="K19" s="217">
        <v>24.3</v>
      </c>
      <c r="L19" s="217">
        <v>24.1</v>
      </c>
      <c r="M19" s="217">
        <v>24.8</v>
      </c>
      <c r="N19" s="217">
        <v>23.8</v>
      </c>
      <c r="O19" s="217">
        <v>23.5</v>
      </c>
      <c r="P19" s="217">
        <v>23.7</v>
      </c>
      <c r="Q19" s="217">
        <v>23.4</v>
      </c>
      <c r="R19" s="217">
        <v>25.8</v>
      </c>
      <c r="S19" s="217">
        <v>26.7</v>
      </c>
      <c r="T19" s="217">
        <v>27.5</v>
      </c>
      <c r="U19" s="217">
        <v>27.3</v>
      </c>
      <c r="V19" s="217">
        <v>26.9</v>
      </c>
      <c r="W19" s="217">
        <v>25.3</v>
      </c>
      <c r="X19" s="217">
        <v>23.2</v>
      </c>
      <c r="Y19" s="217">
        <v>22.9</v>
      </c>
      <c r="Z19" s="217">
        <v>24.2</v>
      </c>
      <c r="AA19" s="217">
        <v>25.6</v>
      </c>
      <c r="AB19" s="217">
        <v>26.1</v>
      </c>
      <c r="AC19" s="217">
        <v>26.1</v>
      </c>
      <c r="AD19" s="217">
        <v>25.7</v>
      </c>
      <c r="AE19" s="217">
        <v>25.6</v>
      </c>
      <c r="AF19" s="217">
        <v>25.1</v>
      </c>
      <c r="AG19" s="217">
        <v>23.9</v>
      </c>
      <c r="AH19" s="217">
        <v>23.8</v>
      </c>
      <c r="AI19" s="217">
        <v>23.1</v>
      </c>
      <c r="AJ19" s="217">
        <v>25</v>
      </c>
      <c r="AK19" s="217">
        <v>24.9</v>
      </c>
      <c r="AL19" s="217">
        <v>24.6</v>
      </c>
      <c r="AM19" s="217">
        <v>24.3</v>
      </c>
      <c r="AN19" s="217">
        <v>24</v>
      </c>
      <c r="AO19" s="217">
        <v>24</v>
      </c>
      <c r="AP19" s="217">
        <v>23.3</v>
      </c>
      <c r="AQ19" s="217">
        <v>23</v>
      </c>
      <c r="AR19" s="217">
        <v>25.1</v>
      </c>
      <c r="AS19" s="217">
        <v>25.8</v>
      </c>
      <c r="AT19" s="217">
        <v>24.4</v>
      </c>
      <c r="AU19" s="217">
        <v>24.7</v>
      </c>
      <c r="AV19" s="217">
        <v>23.9</v>
      </c>
      <c r="AW19" s="217">
        <v>25.4</v>
      </c>
      <c r="AX19" s="217">
        <v>25.4</v>
      </c>
      <c r="AY19" s="217">
        <v>25.5</v>
      </c>
      <c r="AZ19" s="217">
        <v>25</v>
      </c>
      <c r="BA19" s="217">
        <v>24.5</v>
      </c>
      <c r="BB19" s="217">
        <v>24.5</v>
      </c>
      <c r="BC19" s="217">
        <v>27.7</v>
      </c>
      <c r="BD19" s="217">
        <v>31.3</v>
      </c>
      <c r="BE19" s="217">
        <v>26.4</v>
      </c>
      <c r="BF19" s="217">
        <v>24.5</v>
      </c>
      <c r="BG19" s="217">
        <v>25.7</v>
      </c>
      <c r="BH19" s="217">
        <v>26</v>
      </c>
      <c r="BI19" s="217">
        <v>26.1</v>
      </c>
      <c r="BJ19" s="217">
        <v>25.8</v>
      </c>
      <c r="BK19" s="88"/>
      <c r="BL19" s="88"/>
      <c r="BM19" s="88"/>
      <c r="BN19" s="88"/>
      <c r="BO19" s="88"/>
      <c r="BP19" s="88"/>
    </row>
    <row r="20" spans="1:108" s="91" customFormat="1" ht="4.1500000000000004" customHeight="1" x14ac:dyDescent="0.35">
      <c r="A20" s="233"/>
      <c r="B20" s="86"/>
      <c r="C20" s="292"/>
      <c r="D20" s="211">
        <v>11.1</v>
      </c>
      <c r="E20" s="85">
        <v>11.1</v>
      </c>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89"/>
      <c r="BL20" s="89"/>
      <c r="BM20" s="89"/>
      <c r="BN20" s="89"/>
      <c r="BO20" s="89"/>
      <c r="BP20" s="89"/>
    </row>
    <row r="21" spans="1:108" s="91" customFormat="1" ht="29" x14ac:dyDescent="0.35">
      <c r="A21" s="285" t="s">
        <v>84</v>
      </c>
      <c r="B21" s="91" t="s">
        <v>71</v>
      </c>
      <c r="C21" s="215"/>
      <c r="D21" s="85">
        <v>11.1</v>
      </c>
      <c r="E21" s="85" t="s">
        <v>769</v>
      </c>
      <c r="F21" s="219" t="s">
        <v>85</v>
      </c>
      <c r="G21" s="219" t="s">
        <v>85</v>
      </c>
      <c r="H21" s="219" t="s">
        <v>85</v>
      </c>
      <c r="I21" s="219" t="s">
        <v>85</v>
      </c>
      <c r="J21" s="219" t="s">
        <v>85</v>
      </c>
      <c r="K21" s="219" t="s">
        <v>85</v>
      </c>
      <c r="L21" s="219" t="s">
        <v>85</v>
      </c>
      <c r="M21" s="219" t="s">
        <v>85</v>
      </c>
      <c r="N21" s="219" t="s">
        <v>85</v>
      </c>
      <c r="O21" s="219" t="s">
        <v>85</v>
      </c>
      <c r="P21" s="219" t="s">
        <v>85</v>
      </c>
      <c r="Q21" s="219" t="s">
        <v>85</v>
      </c>
      <c r="R21" s="219" t="s">
        <v>85</v>
      </c>
      <c r="S21" s="219" t="s">
        <v>85</v>
      </c>
      <c r="T21" s="219" t="s">
        <v>85</v>
      </c>
      <c r="U21" s="219" t="s">
        <v>85</v>
      </c>
      <c r="V21" s="219" t="s">
        <v>85</v>
      </c>
      <c r="W21" s="219" t="s">
        <v>85</v>
      </c>
      <c r="X21" s="219" t="s">
        <v>85</v>
      </c>
      <c r="Y21" s="219" t="s">
        <v>85</v>
      </c>
      <c r="Z21" s="219" t="s">
        <v>85</v>
      </c>
      <c r="AA21" s="219" t="s">
        <v>85</v>
      </c>
      <c r="AB21" s="219" t="s">
        <v>85</v>
      </c>
      <c r="AC21" s="219" t="s">
        <v>85</v>
      </c>
      <c r="AD21" s="219" t="s">
        <v>85</v>
      </c>
      <c r="AE21" s="219" t="s">
        <v>85</v>
      </c>
      <c r="AF21" s="219" t="s">
        <v>85</v>
      </c>
      <c r="AG21" s="219" t="s">
        <v>85</v>
      </c>
      <c r="AH21" s="219" t="s">
        <v>85</v>
      </c>
      <c r="AI21" s="219" t="s">
        <v>85</v>
      </c>
      <c r="AJ21" s="219" t="s">
        <v>85</v>
      </c>
      <c r="AK21" s="219" t="s">
        <v>85</v>
      </c>
      <c r="AL21" s="219" t="s">
        <v>85</v>
      </c>
      <c r="AM21" s="219" t="s">
        <v>85</v>
      </c>
      <c r="AN21" s="219" t="s">
        <v>85</v>
      </c>
      <c r="AO21" s="219">
        <v>51</v>
      </c>
      <c r="AP21" s="219">
        <v>2127</v>
      </c>
      <c r="AQ21" s="219">
        <v>3319</v>
      </c>
      <c r="AR21" s="219">
        <v>3566</v>
      </c>
      <c r="AS21" s="219">
        <v>2256</v>
      </c>
      <c r="AT21" s="219">
        <v>3385</v>
      </c>
      <c r="AU21" s="219">
        <v>2203</v>
      </c>
      <c r="AV21" s="219">
        <v>2682</v>
      </c>
      <c r="AW21" s="219">
        <v>2348</v>
      </c>
      <c r="AX21" s="219">
        <v>4089</v>
      </c>
      <c r="AY21" s="219">
        <v>3202</v>
      </c>
      <c r="AZ21" s="219">
        <v>3644</v>
      </c>
      <c r="BA21" s="219">
        <v>4305</v>
      </c>
      <c r="BB21" s="219">
        <v>7878</v>
      </c>
      <c r="BC21" s="219">
        <v>5036</v>
      </c>
      <c r="BD21" s="219">
        <v>6619</v>
      </c>
      <c r="BE21" s="219">
        <v>7677</v>
      </c>
      <c r="BF21" s="219">
        <v>4960</v>
      </c>
      <c r="BG21" s="219">
        <v>6391</v>
      </c>
      <c r="BH21" s="219">
        <v>6835</v>
      </c>
      <c r="BI21" s="219">
        <v>7272</v>
      </c>
      <c r="BJ21" s="219">
        <v>7763</v>
      </c>
      <c r="BK21" s="93"/>
      <c r="BL21" s="93"/>
      <c r="BM21" s="93"/>
      <c r="BN21" s="93"/>
      <c r="BO21" s="93"/>
      <c r="BP21" s="93"/>
    </row>
    <row r="22" spans="1:108" s="91" customFormat="1" ht="4.1500000000000004" customHeight="1" x14ac:dyDescent="0.35">
      <c r="A22" s="233"/>
      <c r="B22" s="86"/>
      <c r="C22" s="292"/>
      <c r="D22" s="211"/>
      <c r="E22" s="85"/>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218"/>
      <c r="BJ22" s="218"/>
      <c r="BK22" s="89"/>
      <c r="BL22" s="89"/>
      <c r="BM22" s="89"/>
      <c r="BN22" s="89"/>
      <c r="BO22" s="89"/>
      <c r="BP22" s="89"/>
    </row>
    <row r="23" spans="1:108" s="91" customFormat="1" x14ac:dyDescent="0.35">
      <c r="A23" s="233" t="s">
        <v>86</v>
      </c>
      <c r="B23" s="91" t="s">
        <v>71</v>
      </c>
      <c r="C23" s="215" t="s">
        <v>87</v>
      </c>
      <c r="D23" s="85">
        <v>11.1</v>
      </c>
      <c r="E23" s="85" t="s">
        <v>769</v>
      </c>
      <c r="F23" s="216">
        <v>901</v>
      </c>
      <c r="G23" s="216">
        <v>886</v>
      </c>
      <c r="H23" s="216">
        <v>348</v>
      </c>
      <c r="I23" s="216">
        <v>1150</v>
      </c>
      <c r="J23" s="216">
        <v>181</v>
      </c>
      <c r="K23" s="216">
        <v>-1499</v>
      </c>
      <c r="L23" s="216">
        <v>-1266</v>
      </c>
      <c r="M23" s="216">
        <v>-2037</v>
      </c>
      <c r="N23" s="216">
        <v>-2142</v>
      </c>
      <c r="O23" s="216">
        <v>-1322</v>
      </c>
      <c r="P23" s="216">
        <v>-184</v>
      </c>
      <c r="Q23" s="216">
        <v>348</v>
      </c>
      <c r="R23" s="216">
        <v>-3348</v>
      </c>
      <c r="S23" s="216">
        <v>-7008</v>
      </c>
      <c r="T23" s="216">
        <v>-6037</v>
      </c>
      <c r="U23" s="216">
        <v>-5122</v>
      </c>
      <c r="V23" s="216">
        <v>-2434</v>
      </c>
      <c r="W23" s="216">
        <v>1452</v>
      </c>
      <c r="X23" s="216">
        <v>5421</v>
      </c>
      <c r="Y23" s="216">
        <v>5942</v>
      </c>
      <c r="Z23" s="216">
        <v>-438</v>
      </c>
      <c r="AA23" s="216">
        <v>-12631</v>
      </c>
      <c r="AB23" s="216">
        <v>-18118</v>
      </c>
      <c r="AC23" s="216">
        <v>-18185</v>
      </c>
      <c r="AD23" s="216">
        <v>-14160</v>
      </c>
      <c r="AE23" s="216">
        <v>-11109</v>
      </c>
      <c r="AF23" s="216">
        <v>-6099</v>
      </c>
      <c r="AG23" s="216">
        <v>149</v>
      </c>
      <c r="AH23" s="216">
        <v>3889</v>
      </c>
      <c r="AI23" s="216">
        <v>13007</v>
      </c>
      <c r="AJ23" s="216">
        <v>5872</v>
      </c>
      <c r="AK23" s="216">
        <v>-1067</v>
      </c>
      <c r="AL23" s="216">
        <v>7370</v>
      </c>
      <c r="AM23" s="216">
        <v>7990</v>
      </c>
      <c r="AN23" s="216">
        <v>13577</v>
      </c>
      <c r="AO23" s="216">
        <v>15757</v>
      </c>
      <c r="AP23" s="216">
        <v>17190</v>
      </c>
      <c r="AQ23" s="216">
        <v>19754</v>
      </c>
      <c r="AR23" s="216">
        <v>-27013</v>
      </c>
      <c r="AS23" s="216">
        <v>-54494</v>
      </c>
      <c r="AT23" s="216">
        <v>-47463</v>
      </c>
      <c r="AU23" s="216">
        <v>-43360</v>
      </c>
      <c r="AV23" s="216">
        <v>-18834</v>
      </c>
      <c r="AW23" s="216">
        <v>-48456</v>
      </c>
      <c r="AX23" s="216">
        <v>-37867</v>
      </c>
      <c r="AY23" s="216">
        <v>-39606</v>
      </c>
      <c r="AZ23" s="216">
        <v>-33151</v>
      </c>
      <c r="BA23" s="216">
        <v>-10141</v>
      </c>
      <c r="BB23" s="216">
        <v>-690</v>
      </c>
      <c r="BC23" s="216">
        <v>-85272</v>
      </c>
      <c r="BD23" s="216">
        <v>-134171</v>
      </c>
      <c r="BE23" s="216">
        <v>-31962</v>
      </c>
      <c r="BF23" s="216">
        <v>22064</v>
      </c>
      <c r="BG23" s="216">
        <v>-1110</v>
      </c>
      <c r="BH23" s="216">
        <v>-18828</v>
      </c>
      <c r="BI23" s="216">
        <v>-35119</v>
      </c>
      <c r="BJ23" s="216">
        <v>-19498</v>
      </c>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8"/>
    </row>
    <row r="24" spans="1:108" s="91" customFormat="1" x14ac:dyDescent="0.35">
      <c r="A24" s="233"/>
      <c r="B24" s="86" t="s">
        <v>76</v>
      </c>
      <c r="C24" s="292"/>
      <c r="D24" s="85">
        <v>11.1</v>
      </c>
      <c r="E24" s="85" t="s">
        <v>769</v>
      </c>
      <c r="F24" s="217">
        <v>2.2000000000000002</v>
      </c>
      <c r="G24" s="217">
        <v>2</v>
      </c>
      <c r="H24" s="217">
        <v>0.7</v>
      </c>
      <c r="I24" s="217">
        <v>1.9</v>
      </c>
      <c r="J24" s="217">
        <v>0.3</v>
      </c>
      <c r="K24" s="217">
        <v>-1.8</v>
      </c>
      <c r="L24" s="217">
        <v>-1.3</v>
      </c>
      <c r="M24" s="217">
        <v>-1.9</v>
      </c>
      <c r="N24" s="217">
        <v>-1.8</v>
      </c>
      <c r="O24" s="217">
        <v>-1</v>
      </c>
      <c r="P24" s="217">
        <v>-0.1</v>
      </c>
      <c r="Q24" s="217">
        <v>0.2</v>
      </c>
      <c r="R24" s="217">
        <v>-1.8</v>
      </c>
      <c r="S24" s="217">
        <v>-3.3</v>
      </c>
      <c r="T24" s="217">
        <v>-2.6</v>
      </c>
      <c r="U24" s="217">
        <v>-2</v>
      </c>
      <c r="V24" s="217">
        <v>-0.8</v>
      </c>
      <c r="W24" s="217">
        <v>0.4</v>
      </c>
      <c r="X24" s="217">
        <v>1.5</v>
      </c>
      <c r="Y24" s="217">
        <v>1.5</v>
      </c>
      <c r="Z24" s="217">
        <v>-0.1</v>
      </c>
      <c r="AA24" s="217">
        <v>-3</v>
      </c>
      <c r="AB24" s="217">
        <v>-4.0999999999999996</v>
      </c>
      <c r="AC24" s="217">
        <v>-3.9</v>
      </c>
      <c r="AD24" s="217">
        <v>-2.9</v>
      </c>
      <c r="AE24" s="217">
        <v>-2.1</v>
      </c>
      <c r="AF24" s="217">
        <v>-1.1000000000000001</v>
      </c>
      <c r="AG24" s="217">
        <v>0</v>
      </c>
      <c r="AH24" s="217">
        <v>0.6</v>
      </c>
      <c r="AI24" s="217">
        <v>2</v>
      </c>
      <c r="AJ24" s="217">
        <v>0.8</v>
      </c>
      <c r="AK24" s="217">
        <v>-0.1</v>
      </c>
      <c r="AL24" s="217">
        <v>0.9</v>
      </c>
      <c r="AM24" s="217">
        <v>0.9</v>
      </c>
      <c r="AN24" s="217">
        <v>1.5</v>
      </c>
      <c r="AO24" s="217">
        <v>1.6</v>
      </c>
      <c r="AP24" s="217">
        <v>1.6</v>
      </c>
      <c r="AQ24" s="217">
        <v>1.7</v>
      </c>
      <c r="AR24" s="217">
        <v>-2.1</v>
      </c>
      <c r="AS24" s="217">
        <v>-4.2</v>
      </c>
      <c r="AT24" s="217">
        <v>-3.3</v>
      </c>
      <c r="AU24" s="217">
        <v>-2.9</v>
      </c>
      <c r="AV24" s="217">
        <v>-1.2</v>
      </c>
      <c r="AW24" s="217">
        <v>-3</v>
      </c>
      <c r="AX24" s="217">
        <v>-2.2999999999999998</v>
      </c>
      <c r="AY24" s="217">
        <v>-2.4</v>
      </c>
      <c r="AZ24" s="217">
        <v>-1.9</v>
      </c>
      <c r="BA24" s="217">
        <v>-0.5</v>
      </c>
      <c r="BB24" s="217">
        <v>0</v>
      </c>
      <c r="BC24" s="217">
        <v>-4.3</v>
      </c>
      <c r="BD24" s="217">
        <v>-6.4</v>
      </c>
      <c r="BE24" s="217">
        <v>-1.4</v>
      </c>
      <c r="BF24" s="217">
        <v>0.9</v>
      </c>
      <c r="BG24" s="217">
        <v>0</v>
      </c>
      <c r="BH24" s="217">
        <v>-0.7</v>
      </c>
      <c r="BI24" s="217">
        <v>-1.2</v>
      </c>
      <c r="BJ24" s="217">
        <v>-0.6</v>
      </c>
      <c r="BK24" s="88"/>
      <c r="BL24" s="88"/>
      <c r="BM24" s="88"/>
      <c r="BN24" s="88"/>
      <c r="BO24" s="88"/>
      <c r="BP24" s="88"/>
    </row>
    <row r="25" spans="1:108" s="91" customFormat="1" ht="4.1500000000000004" customHeight="1" x14ac:dyDescent="0.35">
      <c r="A25" s="233"/>
      <c r="B25" s="86"/>
      <c r="C25" s="292"/>
      <c r="D25" s="292"/>
      <c r="E25" s="85"/>
      <c r="F25" s="217"/>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89"/>
      <c r="BL25" s="89"/>
      <c r="BM25" s="89"/>
      <c r="BN25" s="89"/>
      <c r="BO25" s="89"/>
      <c r="BP25" s="89"/>
    </row>
    <row r="26" spans="1:108" s="91" customFormat="1" x14ac:dyDescent="0.35">
      <c r="A26" s="303" t="s">
        <v>88</v>
      </c>
      <c r="B26" s="91" t="s">
        <v>71</v>
      </c>
      <c r="C26" s="215" t="s">
        <v>89</v>
      </c>
      <c r="D26" s="85">
        <v>11.2</v>
      </c>
      <c r="E26" s="85" t="s">
        <v>771</v>
      </c>
      <c r="F26" s="216">
        <v>-851</v>
      </c>
      <c r="G26" s="216">
        <v>-987</v>
      </c>
      <c r="H26" s="216">
        <v>-977</v>
      </c>
      <c r="I26" s="216">
        <v>-1275</v>
      </c>
      <c r="J26" s="216">
        <v>-2648</v>
      </c>
      <c r="K26" s="216">
        <v>-2040</v>
      </c>
      <c r="L26" s="216">
        <v>-1530</v>
      </c>
      <c r="M26" s="216">
        <v>-1324</v>
      </c>
      <c r="N26" s="216">
        <v>-1074</v>
      </c>
      <c r="O26" s="216">
        <v>-702</v>
      </c>
      <c r="P26" s="216">
        <v>-962</v>
      </c>
      <c r="Q26" s="216">
        <v>-1008</v>
      </c>
      <c r="R26" s="216">
        <v>-1363</v>
      </c>
      <c r="S26" s="216">
        <v>-1136</v>
      </c>
      <c r="T26" s="216">
        <v>-922</v>
      </c>
      <c r="U26" s="216">
        <v>-810</v>
      </c>
      <c r="V26" s="216">
        <v>-545</v>
      </c>
      <c r="W26" s="216">
        <v>657</v>
      </c>
      <c r="X26" s="216">
        <v>168</v>
      </c>
      <c r="Y26" s="216">
        <v>1217</v>
      </c>
      <c r="Z26" s="216">
        <v>1563</v>
      </c>
      <c r="AA26" s="216">
        <v>2156</v>
      </c>
      <c r="AB26" s="216">
        <v>2471</v>
      </c>
      <c r="AC26" s="216">
        <v>3447</v>
      </c>
      <c r="AD26" s="216">
        <v>1546</v>
      </c>
      <c r="AE26" s="216">
        <v>5188</v>
      </c>
      <c r="AF26" s="216">
        <v>7241</v>
      </c>
      <c r="AG26" s="216">
        <v>15154</v>
      </c>
      <c r="AH26" s="216">
        <v>6948</v>
      </c>
      <c r="AI26" s="216">
        <v>9500</v>
      </c>
      <c r="AJ26" s="216">
        <v>5673</v>
      </c>
      <c r="AK26" s="216">
        <v>3422</v>
      </c>
      <c r="AL26" s="216">
        <v>-229</v>
      </c>
      <c r="AM26" s="216">
        <v>-452</v>
      </c>
      <c r="AN26" s="216">
        <v>-1139</v>
      </c>
      <c r="AO26" s="216">
        <v>-1647</v>
      </c>
      <c r="AP26" s="216">
        <v>7403</v>
      </c>
      <c r="AQ26" s="216">
        <v>5108</v>
      </c>
      <c r="AR26" s="216">
        <v>-7889</v>
      </c>
      <c r="AS26" s="216">
        <v>-4278</v>
      </c>
      <c r="AT26" s="216">
        <v>-7028</v>
      </c>
      <c r="AU26" s="216">
        <v>-5866</v>
      </c>
      <c r="AV26" s="216">
        <v>-4802</v>
      </c>
      <c r="AW26" s="216">
        <v>-6371</v>
      </c>
      <c r="AX26" s="216">
        <v>-5158</v>
      </c>
      <c r="AY26" s="216">
        <v>-12684</v>
      </c>
      <c r="AZ26" s="216">
        <v>-13501</v>
      </c>
      <c r="BA26" s="216">
        <v>-20041</v>
      </c>
      <c r="BB26" s="216">
        <v>-14387</v>
      </c>
      <c r="BC26" s="216">
        <v>-13632</v>
      </c>
      <c r="BD26" s="216">
        <v>-3364</v>
      </c>
      <c r="BE26" s="216">
        <v>-1340</v>
      </c>
      <c r="BF26" s="216">
        <v>-7962</v>
      </c>
      <c r="BG26" s="216">
        <v>-5552</v>
      </c>
      <c r="BH26" s="216">
        <v>-14101</v>
      </c>
      <c r="BI26" s="216">
        <v>-16577</v>
      </c>
      <c r="BJ26" s="216">
        <v>-15041</v>
      </c>
      <c r="BK26" s="90"/>
      <c r="BL26" s="90"/>
      <c r="BM26" s="90"/>
      <c r="BN26" s="90"/>
      <c r="BO26" s="90"/>
      <c r="BP26" s="90"/>
    </row>
    <row r="27" spans="1:108" s="91" customFormat="1" x14ac:dyDescent="0.35">
      <c r="A27" s="303"/>
      <c r="B27" s="86" t="s">
        <v>76</v>
      </c>
      <c r="C27" s="292"/>
      <c r="D27" s="85">
        <v>11.2</v>
      </c>
      <c r="E27" s="85" t="s">
        <v>771</v>
      </c>
      <c r="F27" s="217">
        <v>-2.1</v>
      </c>
      <c r="G27" s="217">
        <v>-2.2000000000000002</v>
      </c>
      <c r="H27" s="217">
        <v>-2</v>
      </c>
      <c r="I27" s="217">
        <v>-2.1</v>
      </c>
      <c r="J27" s="217">
        <v>-3.7</v>
      </c>
      <c r="K27" s="217">
        <v>-2.4</v>
      </c>
      <c r="L27" s="217">
        <v>-1.6</v>
      </c>
      <c r="M27" s="217">
        <v>-1.3</v>
      </c>
      <c r="N27" s="217">
        <v>-0.9</v>
      </c>
      <c r="O27" s="217">
        <v>-0.5</v>
      </c>
      <c r="P27" s="217">
        <v>-0.6</v>
      </c>
      <c r="Q27" s="217">
        <v>-0.6</v>
      </c>
      <c r="R27" s="217">
        <v>-0.7</v>
      </c>
      <c r="S27" s="217">
        <v>-0.5</v>
      </c>
      <c r="T27" s="217">
        <v>-0.4</v>
      </c>
      <c r="U27" s="217">
        <v>-0.3</v>
      </c>
      <c r="V27" s="217">
        <v>-0.2</v>
      </c>
      <c r="W27" s="217">
        <v>0.2</v>
      </c>
      <c r="X27" s="217">
        <v>0</v>
      </c>
      <c r="Y27" s="217">
        <v>0.3</v>
      </c>
      <c r="Z27" s="217">
        <v>0.4</v>
      </c>
      <c r="AA27" s="217">
        <v>0.5</v>
      </c>
      <c r="AB27" s="217">
        <v>0.6</v>
      </c>
      <c r="AC27" s="217">
        <v>0.7</v>
      </c>
      <c r="AD27" s="217">
        <v>0.3</v>
      </c>
      <c r="AE27" s="217">
        <v>1</v>
      </c>
      <c r="AF27" s="217">
        <v>1.3</v>
      </c>
      <c r="AG27" s="217">
        <v>2.6</v>
      </c>
      <c r="AH27" s="217">
        <v>1.1000000000000001</v>
      </c>
      <c r="AI27" s="217">
        <v>1.4</v>
      </c>
      <c r="AJ27" s="217">
        <v>0.8</v>
      </c>
      <c r="AK27" s="217">
        <v>0.5</v>
      </c>
      <c r="AL27" s="217">
        <v>0</v>
      </c>
      <c r="AM27" s="217">
        <v>-0.1</v>
      </c>
      <c r="AN27" s="217">
        <v>-0.1</v>
      </c>
      <c r="AO27" s="217">
        <v>-0.2</v>
      </c>
      <c r="AP27" s="217">
        <v>0.7</v>
      </c>
      <c r="AQ27" s="217">
        <v>0.4</v>
      </c>
      <c r="AR27" s="217">
        <v>-0.6</v>
      </c>
      <c r="AS27" s="217">
        <v>-0.3</v>
      </c>
      <c r="AT27" s="217">
        <v>-0.5</v>
      </c>
      <c r="AU27" s="217">
        <v>-0.4</v>
      </c>
      <c r="AV27" s="217">
        <v>-0.3</v>
      </c>
      <c r="AW27" s="217">
        <v>-0.4</v>
      </c>
      <c r="AX27" s="217">
        <v>-0.3</v>
      </c>
      <c r="AY27" s="217">
        <v>-0.8</v>
      </c>
      <c r="AZ27" s="217">
        <v>-0.8</v>
      </c>
      <c r="BA27" s="217">
        <v>-1.1000000000000001</v>
      </c>
      <c r="BB27" s="217">
        <v>-0.7</v>
      </c>
      <c r="BC27" s="217">
        <v>-0.7</v>
      </c>
      <c r="BD27" s="217">
        <v>-0.2</v>
      </c>
      <c r="BE27" s="217">
        <v>-0.1</v>
      </c>
      <c r="BF27" s="217">
        <v>-0.3</v>
      </c>
      <c r="BG27" s="217">
        <v>-0.2</v>
      </c>
      <c r="BH27" s="217">
        <v>-0.5</v>
      </c>
      <c r="BI27" s="217">
        <v>-0.6</v>
      </c>
      <c r="BJ27" s="217">
        <v>-0.5</v>
      </c>
      <c r="BK27" s="88"/>
      <c r="BL27" s="88"/>
      <c r="BM27" s="88"/>
      <c r="BN27" s="88"/>
      <c r="BO27" s="88"/>
      <c r="BP27" s="88"/>
    </row>
    <row r="28" spans="1:108" s="91" customFormat="1" ht="4.1500000000000004" customHeight="1" x14ac:dyDescent="0.35">
      <c r="A28" s="285"/>
      <c r="B28" s="86"/>
      <c r="C28" s="292"/>
      <c r="D28" s="211"/>
      <c r="E28" s="85"/>
      <c r="F28" s="217"/>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89"/>
      <c r="BL28" s="89"/>
      <c r="BM28" s="89"/>
      <c r="BN28" s="89"/>
      <c r="BO28" s="89"/>
      <c r="BP28" s="89"/>
    </row>
    <row r="29" spans="1:108" s="91" customFormat="1" x14ac:dyDescent="0.35">
      <c r="A29" s="301" t="s">
        <v>90</v>
      </c>
      <c r="B29" s="91" t="s">
        <v>71</v>
      </c>
      <c r="C29" s="215" t="s">
        <v>91</v>
      </c>
      <c r="D29" s="85">
        <v>11.2</v>
      </c>
      <c r="E29" s="85" t="s">
        <v>771</v>
      </c>
      <c r="F29" s="216">
        <v>50</v>
      </c>
      <c r="G29" s="216">
        <v>-101</v>
      </c>
      <c r="H29" s="216">
        <v>-629</v>
      </c>
      <c r="I29" s="216">
        <v>-125</v>
      </c>
      <c r="J29" s="216">
        <v>-2467</v>
      </c>
      <c r="K29" s="216">
        <v>-3539</v>
      </c>
      <c r="L29" s="216">
        <v>-2796</v>
      </c>
      <c r="M29" s="216">
        <v>-3361</v>
      </c>
      <c r="N29" s="216">
        <v>-3216</v>
      </c>
      <c r="O29" s="216">
        <v>-2024</v>
      </c>
      <c r="P29" s="216">
        <v>-1146</v>
      </c>
      <c r="Q29" s="216">
        <v>-660</v>
      </c>
      <c r="R29" s="216">
        <v>-4711</v>
      </c>
      <c r="S29" s="216">
        <v>-8144</v>
      </c>
      <c r="T29" s="216">
        <v>-6959</v>
      </c>
      <c r="U29" s="216">
        <v>-5932</v>
      </c>
      <c r="V29" s="216">
        <v>-2979</v>
      </c>
      <c r="W29" s="216">
        <v>2109</v>
      </c>
      <c r="X29" s="216">
        <v>5589</v>
      </c>
      <c r="Y29" s="216">
        <v>7159</v>
      </c>
      <c r="Z29" s="216">
        <v>1125</v>
      </c>
      <c r="AA29" s="216">
        <v>-10475</v>
      </c>
      <c r="AB29" s="216">
        <v>-15647</v>
      </c>
      <c r="AC29" s="216">
        <v>-14738</v>
      </c>
      <c r="AD29" s="216">
        <v>-12614</v>
      </c>
      <c r="AE29" s="216">
        <v>-5921</v>
      </c>
      <c r="AF29" s="216">
        <v>1142</v>
      </c>
      <c r="AG29" s="216">
        <v>15303</v>
      </c>
      <c r="AH29" s="216">
        <v>10837</v>
      </c>
      <c r="AI29" s="216">
        <v>22507</v>
      </c>
      <c r="AJ29" s="216">
        <v>11545</v>
      </c>
      <c r="AK29" s="216">
        <v>2355</v>
      </c>
      <c r="AL29" s="216">
        <v>7141</v>
      </c>
      <c r="AM29" s="216">
        <v>7538</v>
      </c>
      <c r="AN29" s="216">
        <v>12438</v>
      </c>
      <c r="AO29" s="216">
        <v>14160</v>
      </c>
      <c r="AP29" s="216">
        <v>26720</v>
      </c>
      <c r="AQ29" s="216">
        <v>28181</v>
      </c>
      <c r="AR29" s="216">
        <v>-31336</v>
      </c>
      <c r="AS29" s="216">
        <v>-56516</v>
      </c>
      <c r="AT29" s="216">
        <v>-51106</v>
      </c>
      <c r="AU29" s="216">
        <v>-47023</v>
      </c>
      <c r="AV29" s="216">
        <v>-20954</v>
      </c>
      <c r="AW29" s="216">
        <v>-52479</v>
      </c>
      <c r="AX29" s="216">
        <v>-38936</v>
      </c>
      <c r="AY29" s="216">
        <v>-49088</v>
      </c>
      <c r="AZ29" s="216">
        <v>-43008</v>
      </c>
      <c r="BA29" s="216">
        <v>-25878</v>
      </c>
      <c r="BB29" s="216">
        <v>-7199</v>
      </c>
      <c r="BC29" s="216">
        <v>-93868</v>
      </c>
      <c r="BD29" s="216">
        <v>-137535</v>
      </c>
      <c r="BE29" s="216">
        <v>-33302</v>
      </c>
      <c r="BF29" s="216">
        <v>14103</v>
      </c>
      <c r="BG29" s="216">
        <v>-6661</v>
      </c>
      <c r="BH29" s="216">
        <v>-32929</v>
      </c>
      <c r="BI29" s="216">
        <v>-51695</v>
      </c>
      <c r="BJ29" s="216">
        <v>-34540</v>
      </c>
      <c r="BK29" s="90"/>
      <c r="BL29" s="90"/>
      <c r="BM29" s="90"/>
      <c r="BN29" s="90"/>
      <c r="BO29" s="90"/>
      <c r="BP29" s="90"/>
    </row>
    <row r="30" spans="1:108" s="91" customFormat="1" x14ac:dyDescent="0.35">
      <c r="A30" s="301"/>
      <c r="B30" s="86" t="s">
        <v>76</v>
      </c>
      <c r="C30" s="292"/>
      <c r="D30" s="85">
        <v>11.2</v>
      </c>
      <c r="E30" s="85" t="s">
        <v>771</v>
      </c>
      <c r="F30" s="217">
        <v>0.1</v>
      </c>
      <c r="G30" s="217">
        <v>-0.2</v>
      </c>
      <c r="H30" s="217">
        <v>-1.3</v>
      </c>
      <c r="I30" s="217">
        <v>-0.2</v>
      </c>
      <c r="J30" s="217">
        <v>-3.5</v>
      </c>
      <c r="K30" s="217">
        <v>-4.2</v>
      </c>
      <c r="L30" s="217">
        <v>-2.9</v>
      </c>
      <c r="M30" s="217">
        <v>-3.2</v>
      </c>
      <c r="N30" s="217">
        <v>-2.7</v>
      </c>
      <c r="O30" s="217">
        <v>-1.5</v>
      </c>
      <c r="P30" s="217">
        <v>-0.8</v>
      </c>
      <c r="Q30" s="217">
        <v>-0.4</v>
      </c>
      <c r="R30" s="217">
        <v>-2.5</v>
      </c>
      <c r="S30" s="217">
        <v>-3.8</v>
      </c>
      <c r="T30" s="217">
        <v>-3</v>
      </c>
      <c r="U30" s="217">
        <v>-2.2999999999999998</v>
      </c>
      <c r="V30" s="217">
        <v>-1</v>
      </c>
      <c r="W30" s="217">
        <v>0.6</v>
      </c>
      <c r="X30" s="217">
        <v>1.5</v>
      </c>
      <c r="Y30" s="217">
        <v>1.8</v>
      </c>
      <c r="Z30" s="217">
        <v>0.3</v>
      </c>
      <c r="AA30" s="217">
        <v>-2.5</v>
      </c>
      <c r="AB30" s="217">
        <v>-3.5</v>
      </c>
      <c r="AC30" s="217">
        <v>-3.2</v>
      </c>
      <c r="AD30" s="217">
        <v>-2.5</v>
      </c>
      <c r="AE30" s="217">
        <v>-1.1000000000000001</v>
      </c>
      <c r="AF30" s="217">
        <v>0.2</v>
      </c>
      <c r="AG30" s="217">
        <v>2.6</v>
      </c>
      <c r="AH30" s="217">
        <v>1.7</v>
      </c>
      <c r="AI30" s="217">
        <v>3.4</v>
      </c>
      <c r="AJ30" s="217">
        <v>1.6</v>
      </c>
      <c r="AK30" s="217">
        <v>0.3</v>
      </c>
      <c r="AL30" s="217">
        <v>0.9</v>
      </c>
      <c r="AM30" s="217">
        <v>0.9</v>
      </c>
      <c r="AN30" s="217">
        <v>1.3</v>
      </c>
      <c r="AO30" s="217">
        <v>1.4</v>
      </c>
      <c r="AP30" s="217">
        <v>2.5</v>
      </c>
      <c r="AQ30" s="217">
        <v>2.4</v>
      </c>
      <c r="AR30" s="217">
        <v>-2.5</v>
      </c>
      <c r="AS30" s="217">
        <v>-4.3</v>
      </c>
      <c r="AT30" s="217">
        <v>-3.6</v>
      </c>
      <c r="AU30" s="217">
        <v>-3.1</v>
      </c>
      <c r="AV30" s="217">
        <v>-1.4</v>
      </c>
      <c r="AW30" s="217">
        <v>-3.3</v>
      </c>
      <c r="AX30" s="217">
        <v>-2.4</v>
      </c>
      <c r="AY30" s="217">
        <v>-3</v>
      </c>
      <c r="AZ30" s="217">
        <v>-2.4</v>
      </c>
      <c r="BA30" s="217">
        <v>-1.4</v>
      </c>
      <c r="BB30" s="217">
        <v>-0.4</v>
      </c>
      <c r="BC30" s="217">
        <v>-4.7</v>
      </c>
      <c r="BD30" s="217">
        <v>-6.6</v>
      </c>
      <c r="BE30" s="217">
        <v>-1.4</v>
      </c>
      <c r="BF30" s="217">
        <v>0.6</v>
      </c>
      <c r="BG30" s="217">
        <v>-0.2</v>
      </c>
      <c r="BH30" s="217">
        <v>-1.2</v>
      </c>
      <c r="BI30" s="217">
        <v>-1.8</v>
      </c>
      <c r="BJ30" s="217">
        <v>-1.2</v>
      </c>
      <c r="BK30" s="88"/>
      <c r="BL30" s="88"/>
      <c r="BM30" s="88"/>
      <c r="BN30" s="88"/>
      <c r="BO30" s="88"/>
      <c r="BP30" s="88"/>
    </row>
    <row r="31" spans="1:108" s="91" customFormat="1" x14ac:dyDescent="0.35">
      <c r="A31" s="286"/>
      <c r="C31" s="287"/>
      <c r="D31" s="287"/>
      <c r="E31" s="287"/>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3"/>
      <c r="BL31" s="93"/>
      <c r="BM31" s="93"/>
      <c r="BN31" s="93"/>
      <c r="BO31" s="93"/>
      <c r="BP31" s="93"/>
    </row>
    <row r="32" spans="1:108" s="91" customFormat="1" x14ac:dyDescent="0.35">
      <c r="A32" s="288" t="s">
        <v>772</v>
      </c>
      <c r="C32" s="287"/>
      <c r="D32" s="287"/>
      <c r="E32" s="287"/>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row>
    <row r="33" spans="1:68" s="91" customFormat="1" x14ac:dyDescent="0.35">
      <c r="A33" s="293" t="s">
        <v>92</v>
      </c>
      <c r="C33" s="287"/>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3"/>
      <c r="BK33" s="93"/>
      <c r="BL33" s="93"/>
      <c r="BM33" s="93"/>
      <c r="BN33" s="93"/>
      <c r="BO33" s="93"/>
      <c r="BP33" s="93"/>
    </row>
    <row r="34" spans="1:68" s="91" customFormat="1" x14ac:dyDescent="0.35">
      <c r="A34" s="293" t="s">
        <v>93</v>
      </c>
      <c r="C34" s="287"/>
      <c r="D34" s="287"/>
      <c r="E34" s="287"/>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row>
    <row r="35" spans="1:68" s="91" customFormat="1" x14ac:dyDescent="0.35">
      <c r="A35" s="293" t="s">
        <v>94</v>
      </c>
      <c r="C35" s="287"/>
      <c r="D35" s="287"/>
      <c r="E35" s="287"/>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row>
    <row r="36" spans="1:68" s="91" customFormat="1" ht="14.65" customHeight="1" x14ac:dyDescent="0.35">
      <c r="A36" s="293" t="s">
        <v>95</v>
      </c>
      <c r="C36" s="287"/>
      <c r="D36" s="287"/>
      <c r="E36" s="287"/>
      <c r="J36" s="90"/>
      <c r="K36" s="90"/>
      <c r="AU36" s="90"/>
      <c r="BI36" s="93"/>
      <c r="BJ36" s="93"/>
      <c r="BK36" s="93"/>
      <c r="BL36" s="93"/>
      <c r="BM36" s="93"/>
      <c r="BN36" s="93"/>
      <c r="BO36" s="93"/>
      <c r="BP36" s="93"/>
    </row>
    <row r="37" spans="1:68" s="91" customFormat="1" x14ac:dyDescent="0.35">
      <c r="A37" s="293" t="s">
        <v>96</v>
      </c>
      <c r="C37" s="287"/>
      <c r="D37" s="287"/>
      <c r="E37" s="287"/>
      <c r="J37" s="90"/>
      <c r="K37" s="90"/>
      <c r="AU37" s="90"/>
      <c r="BC37" s="90"/>
      <c r="BI37" s="93"/>
      <c r="BJ37" s="93"/>
      <c r="BK37" s="93"/>
      <c r="BL37" s="93"/>
      <c r="BM37" s="93"/>
      <c r="BN37" s="93"/>
      <c r="BO37" s="93"/>
      <c r="BP37" s="93"/>
    </row>
    <row r="38" spans="1:68" s="91" customFormat="1" x14ac:dyDescent="0.35">
      <c r="A38" s="293" t="s">
        <v>97</v>
      </c>
      <c r="C38" s="287"/>
      <c r="D38" s="287"/>
      <c r="E38" s="287"/>
      <c r="J38" s="90"/>
      <c r="K38" s="90"/>
      <c r="L38" s="90"/>
      <c r="AU38" s="90"/>
      <c r="BC38" s="90"/>
      <c r="BI38" s="93"/>
      <c r="BJ38" s="93"/>
      <c r="BK38" s="93"/>
      <c r="BL38" s="93"/>
      <c r="BM38" s="93"/>
      <c r="BN38" s="93"/>
      <c r="BO38" s="93"/>
      <c r="BP38" s="93"/>
    </row>
    <row r="39" spans="1:68" s="91" customFormat="1" x14ac:dyDescent="0.35">
      <c r="A39" s="293" t="s">
        <v>98</v>
      </c>
      <c r="C39" s="287"/>
      <c r="D39" s="287"/>
      <c r="E39" s="287"/>
      <c r="BI39" s="93"/>
      <c r="BJ39" s="93"/>
      <c r="BK39" s="93"/>
      <c r="BL39" s="93"/>
      <c r="BM39" s="93"/>
      <c r="BN39" s="93"/>
      <c r="BO39" s="93"/>
      <c r="BP39" s="93"/>
    </row>
    <row r="40" spans="1:68" s="91" customFormat="1" x14ac:dyDescent="0.35">
      <c r="A40" s="293" t="s">
        <v>99</v>
      </c>
      <c r="C40" s="287"/>
      <c r="D40" s="287"/>
      <c r="E40" s="287"/>
      <c r="J40" s="90"/>
      <c r="K40" s="90"/>
      <c r="AU40" s="90"/>
      <c r="BC40" s="90"/>
      <c r="BI40" s="93"/>
      <c r="BJ40" s="93"/>
      <c r="BK40" s="93"/>
      <c r="BL40" s="93"/>
      <c r="BM40" s="93"/>
      <c r="BN40" s="93"/>
      <c r="BO40" s="93"/>
      <c r="BP40" s="93"/>
    </row>
    <row r="41" spans="1:68" s="91" customFormat="1" x14ac:dyDescent="0.35">
      <c r="A41" s="293" t="s">
        <v>860</v>
      </c>
      <c r="B41" s="289"/>
      <c r="C41" s="290"/>
      <c r="D41" s="290"/>
      <c r="E41" s="290"/>
      <c r="F41" s="289"/>
      <c r="G41" s="289"/>
      <c r="H41" s="289"/>
      <c r="I41" s="289"/>
      <c r="J41" s="291"/>
      <c r="K41" s="291"/>
      <c r="AU41" s="90"/>
      <c r="BC41" s="90"/>
      <c r="BI41" s="93"/>
      <c r="BJ41" s="93"/>
      <c r="BK41" s="93"/>
      <c r="BL41" s="93"/>
      <c r="BM41" s="93"/>
      <c r="BN41" s="93"/>
      <c r="BO41" s="93"/>
      <c r="BP41" s="93"/>
    </row>
    <row r="42" spans="1:68" s="91" customFormat="1" x14ac:dyDescent="0.35">
      <c r="A42" s="293" t="str">
        <f>"Source: "&amp;'[1]Table of contents'!$B$4</f>
        <v>Source: 2023-24 MYEFO</v>
      </c>
      <c r="C42" s="287"/>
      <c r="D42" s="287"/>
      <c r="E42" s="287"/>
      <c r="J42" s="90"/>
      <c r="K42" s="90"/>
      <c r="L42" s="90"/>
      <c r="AU42" s="90"/>
      <c r="BC42" s="90"/>
      <c r="BI42" s="93"/>
      <c r="BJ42" s="93"/>
      <c r="BK42" s="93"/>
      <c r="BL42" s="93"/>
      <c r="BM42" s="93"/>
      <c r="BN42" s="93"/>
      <c r="BO42" s="93"/>
      <c r="BP42" s="93"/>
    </row>
    <row r="43" spans="1:68" x14ac:dyDescent="0.35">
      <c r="J43" s="24"/>
      <c r="K43" s="24"/>
      <c r="L43" s="24"/>
      <c r="AU43" s="24"/>
      <c r="BC43" s="24"/>
    </row>
    <row r="44" spans="1:68" x14ac:dyDescent="0.35">
      <c r="J44" s="24"/>
      <c r="K44" s="24"/>
      <c r="L44" s="24"/>
      <c r="AU44" s="24"/>
      <c r="BC44" s="24"/>
    </row>
    <row r="45" spans="1:68" x14ac:dyDescent="0.35">
      <c r="J45" s="24"/>
      <c r="K45" s="24"/>
      <c r="AU45" s="24"/>
      <c r="BC45" s="24"/>
    </row>
    <row r="46" spans="1:68" x14ac:dyDescent="0.35">
      <c r="J46" s="24"/>
      <c r="K46" s="24"/>
      <c r="AU46" s="24"/>
      <c r="BC46" s="24"/>
    </row>
    <row r="47" spans="1:68" x14ac:dyDescent="0.35">
      <c r="J47" s="24"/>
      <c r="K47" s="24"/>
      <c r="L47" s="24"/>
      <c r="AU47" s="24"/>
      <c r="BC47" s="24"/>
    </row>
  </sheetData>
  <mergeCells count="6">
    <mergeCell ref="A29:A30"/>
    <mergeCell ref="A8:A9"/>
    <mergeCell ref="A11:A12"/>
    <mergeCell ref="A14:A15"/>
    <mergeCell ref="A17:A19"/>
    <mergeCell ref="A26:A27"/>
  </mergeCells>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BC57D-ECFC-45B0-A02B-0233BC8F3685}">
  <dimension ref="A1:BZ64"/>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ColWidth="8.54296875" defaultRowHeight="14.5" x14ac:dyDescent="0.35"/>
  <cols>
    <col min="1" max="1" width="37.54296875" style="29" customWidth="1"/>
    <col min="2" max="2" width="12.453125" style="9" customWidth="1"/>
    <col min="3" max="3" width="6.54296875" style="14" customWidth="1"/>
    <col min="4" max="4" width="19.7265625" style="14" customWidth="1"/>
    <col min="5" max="5" width="16" style="14" customWidth="1"/>
    <col min="6" max="61" width="10.54296875" style="9" customWidth="1"/>
    <col min="62" max="66" width="10.54296875" style="9" bestFit="1" customWidth="1"/>
    <col min="67" max="16384" width="8.54296875" style="9"/>
  </cols>
  <sheetData>
    <row r="1" spans="1:76" ht="15.5" x14ac:dyDescent="0.35">
      <c r="A1" s="13" t="s">
        <v>100</v>
      </c>
      <c r="C1" s="85" t="s">
        <v>6</v>
      </c>
      <c r="D1" s="12"/>
    </row>
    <row r="2" spans="1:76" ht="15.5" x14ac:dyDescent="0.35">
      <c r="A2" s="13" t="s">
        <v>7</v>
      </c>
    </row>
    <row r="3" spans="1:76" s="18" customFormat="1" ht="15" customHeight="1" x14ac:dyDescent="0.35">
      <c r="A3" s="15"/>
      <c r="B3" s="15" t="s">
        <v>8</v>
      </c>
      <c r="C3" s="16" t="s">
        <v>9</v>
      </c>
      <c r="D3" s="16" t="s">
        <v>10</v>
      </c>
      <c r="E3" s="16" t="s">
        <v>10</v>
      </c>
      <c r="F3" s="17" t="s">
        <v>11</v>
      </c>
      <c r="G3" s="17" t="s">
        <v>12</v>
      </c>
      <c r="H3" s="17" t="s">
        <v>13</v>
      </c>
      <c r="I3" s="17" t="s">
        <v>14</v>
      </c>
      <c r="J3" s="17" t="s">
        <v>15</v>
      </c>
      <c r="K3" s="17" t="s">
        <v>16</v>
      </c>
      <c r="L3" s="17" t="s">
        <v>17</v>
      </c>
      <c r="M3" s="17" t="s">
        <v>18</v>
      </c>
      <c r="N3" s="17" t="s">
        <v>19</v>
      </c>
      <c r="O3" s="17" t="s">
        <v>20</v>
      </c>
      <c r="P3" s="17" t="s">
        <v>21</v>
      </c>
      <c r="Q3" s="17" t="s">
        <v>22</v>
      </c>
      <c r="R3" s="17" t="s">
        <v>23</v>
      </c>
      <c r="S3" s="17" t="s">
        <v>24</v>
      </c>
      <c r="T3" s="17" t="s">
        <v>25</v>
      </c>
      <c r="U3" s="17" t="s">
        <v>26</v>
      </c>
      <c r="V3" s="17" t="s">
        <v>27</v>
      </c>
      <c r="W3" s="17" t="s">
        <v>28</v>
      </c>
      <c r="X3" s="17" t="s">
        <v>29</v>
      </c>
      <c r="Y3" s="17" t="s">
        <v>30</v>
      </c>
      <c r="Z3" s="17" t="s">
        <v>31</v>
      </c>
      <c r="AA3" s="17" t="s">
        <v>32</v>
      </c>
      <c r="AB3" s="17" t="s">
        <v>33</v>
      </c>
      <c r="AC3" s="17" t="s">
        <v>34</v>
      </c>
      <c r="AD3" s="17" t="s">
        <v>35</v>
      </c>
      <c r="AE3" s="17" t="s">
        <v>36</v>
      </c>
      <c r="AF3" s="17" t="s">
        <v>37</v>
      </c>
      <c r="AG3" s="17" t="s">
        <v>38</v>
      </c>
      <c r="AH3" s="17" t="s">
        <v>39</v>
      </c>
      <c r="AI3" s="17" t="s">
        <v>40</v>
      </c>
      <c r="AJ3" s="17" t="s">
        <v>41</v>
      </c>
      <c r="AK3" s="17" t="s">
        <v>42</v>
      </c>
      <c r="AL3" s="17" t="s">
        <v>43</v>
      </c>
      <c r="AM3" s="17" t="s">
        <v>44</v>
      </c>
      <c r="AN3" s="17" t="s">
        <v>45</v>
      </c>
      <c r="AO3" s="17" t="s">
        <v>46</v>
      </c>
      <c r="AP3" s="17" t="s">
        <v>47</v>
      </c>
      <c r="AQ3" s="17" t="s">
        <v>48</v>
      </c>
      <c r="AR3" s="17" t="s">
        <v>49</v>
      </c>
      <c r="AS3" s="17" t="s">
        <v>50</v>
      </c>
      <c r="AT3" s="17" t="s">
        <v>51</v>
      </c>
      <c r="AU3" s="17" t="s">
        <v>52</v>
      </c>
      <c r="AV3" s="17" t="s">
        <v>53</v>
      </c>
      <c r="AW3" s="17" t="s">
        <v>54</v>
      </c>
      <c r="AX3" s="17" t="s">
        <v>55</v>
      </c>
      <c r="AY3" s="17" t="s">
        <v>56</v>
      </c>
      <c r="AZ3" s="17" t="s">
        <v>57</v>
      </c>
      <c r="BA3" s="17" t="s">
        <v>58</v>
      </c>
      <c r="BB3" s="17" t="s">
        <v>59</v>
      </c>
      <c r="BC3" s="17" t="s">
        <v>60</v>
      </c>
      <c r="BD3" s="17" t="s">
        <v>61</v>
      </c>
      <c r="BE3" s="17" t="s">
        <v>62</v>
      </c>
      <c r="BF3" s="17" t="s">
        <v>63</v>
      </c>
      <c r="BG3" s="17" t="s">
        <v>64</v>
      </c>
      <c r="BH3" s="17" t="s">
        <v>65</v>
      </c>
      <c r="BI3" s="17" t="s">
        <v>66</v>
      </c>
      <c r="BJ3" s="17" t="s">
        <v>67</v>
      </c>
    </row>
    <row r="4" spans="1:76" s="18" customFormat="1" x14ac:dyDescent="0.35">
      <c r="A4" s="15"/>
      <c r="B4" s="15"/>
      <c r="C4" s="16"/>
      <c r="D4" s="16" t="s">
        <v>68</v>
      </c>
      <c r="E4" s="16" t="s">
        <v>768</v>
      </c>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t="s">
        <v>69</v>
      </c>
      <c r="BH4" s="17" t="s">
        <v>69</v>
      </c>
      <c r="BI4" s="17" t="s">
        <v>69</v>
      </c>
      <c r="BJ4" s="17" t="s">
        <v>69</v>
      </c>
    </row>
    <row r="5" spans="1:76" ht="4.1500000000000004" customHeight="1" x14ac:dyDescent="0.35">
      <c r="A5" s="19"/>
      <c r="B5" s="20"/>
      <c r="C5" s="21"/>
      <c r="F5" s="22"/>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P5" s="24"/>
      <c r="BQ5" s="24"/>
      <c r="BR5" s="24"/>
      <c r="BS5" s="24"/>
      <c r="BT5" s="24"/>
      <c r="BU5" s="24"/>
      <c r="BV5" s="24"/>
      <c r="BW5" s="24"/>
      <c r="BX5" s="24"/>
    </row>
    <row r="6" spans="1:76" x14ac:dyDescent="0.35">
      <c r="A6" s="304" t="s">
        <v>101</v>
      </c>
      <c r="B6" s="9" t="s">
        <v>71</v>
      </c>
      <c r="C6" s="85" t="s">
        <v>75</v>
      </c>
      <c r="D6" s="215">
        <v>11.4</v>
      </c>
      <c r="E6" s="215" t="s">
        <v>773</v>
      </c>
      <c r="F6" s="98">
        <v>344</v>
      </c>
      <c r="G6" s="98">
        <v>-496</v>
      </c>
      <c r="H6" s="98">
        <v>-790</v>
      </c>
      <c r="I6" s="98">
        <v>-1851</v>
      </c>
      <c r="J6" s="98">
        <v>-1901</v>
      </c>
      <c r="K6" s="98">
        <v>-341</v>
      </c>
      <c r="L6" s="98">
        <v>898</v>
      </c>
      <c r="M6" s="98">
        <v>2896</v>
      </c>
      <c r="N6" s="98">
        <v>4983</v>
      </c>
      <c r="O6" s="98">
        <v>6244</v>
      </c>
      <c r="P6" s="98">
        <v>6356</v>
      </c>
      <c r="Q6" s="98">
        <v>5919</v>
      </c>
      <c r="R6" s="98">
        <v>9151</v>
      </c>
      <c r="S6" s="98">
        <v>16015</v>
      </c>
      <c r="T6" s="98">
        <v>21896</v>
      </c>
      <c r="U6" s="98">
        <v>26889</v>
      </c>
      <c r="V6" s="98">
        <v>29136</v>
      </c>
      <c r="W6" s="98">
        <v>27344</v>
      </c>
      <c r="X6" s="98">
        <v>21981</v>
      </c>
      <c r="Y6" s="98">
        <v>16123</v>
      </c>
      <c r="Z6" s="98">
        <v>16915</v>
      </c>
      <c r="AA6" s="98">
        <v>31041</v>
      </c>
      <c r="AB6" s="98">
        <v>55218</v>
      </c>
      <c r="AC6" s="98">
        <v>70223</v>
      </c>
      <c r="AD6" s="98">
        <v>83492</v>
      </c>
      <c r="AE6" s="98">
        <v>95831</v>
      </c>
      <c r="AF6" s="98">
        <v>96281</v>
      </c>
      <c r="AG6" s="98">
        <v>82935</v>
      </c>
      <c r="AH6" s="98">
        <v>72065</v>
      </c>
      <c r="AI6" s="98">
        <v>57661</v>
      </c>
      <c r="AJ6" s="98">
        <v>46802</v>
      </c>
      <c r="AK6" s="98">
        <v>42263</v>
      </c>
      <c r="AL6" s="98">
        <v>33403</v>
      </c>
      <c r="AM6" s="98">
        <v>26995</v>
      </c>
      <c r="AN6" s="98">
        <v>15604</v>
      </c>
      <c r="AO6" s="98">
        <v>331</v>
      </c>
      <c r="AP6" s="98">
        <v>-24288</v>
      </c>
      <c r="AQ6" s="98">
        <v>-39958</v>
      </c>
      <c r="AR6" s="98">
        <v>-11285</v>
      </c>
      <c r="AS6" s="98">
        <v>47874</v>
      </c>
      <c r="AT6" s="98">
        <v>90660</v>
      </c>
      <c r="AU6" s="98">
        <v>153443</v>
      </c>
      <c r="AV6" s="98">
        <v>159594</v>
      </c>
      <c r="AW6" s="98">
        <v>209559</v>
      </c>
      <c r="AX6" s="98">
        <v>245817</v>
      </c>
      <c r="AY6" s="98">
        <v>303467</v>
      </c>
      <c r="AZ6" s="98">
        <v>322320</v>
      </c>
      <c r="BA6" s="98">
        <v>341961</v>
      </c>
      <c r="BB6" s="98">
        <v>373566</v>
      </c>
      <c r="BC6" s="98">
        <v>491217</v>
      </c>
      <c r="BD6" s="98">
        <v>592221</v>
      </c>
      <c r="BE6" s="98">
        <v>515650</v>
      </c>
      <c r="BF6" s="98">
        <v>491013</v>
      </c>
      <c r="BG6" s="98">
        <v>491047</v>
      </c>
      <c r="BH6" s="98">
        <v>533331</v>
      </c>
      <c r="BI6" s="98">
        <v>586423</v>
      </c>
      <c r="BJ6" s="98">
        <v>623931</v>
      </c>
    </row>
    <row r="7" spans="1:76" s="20" customFormat="1" x14ac:dyDescent="0.35">
      <c r="A7" s="304"/>
      <c r="B7" s="20" t="s">
        <v>76</v>
      </c>
      <c r="C7" s="211"/>
      <c r="D7" s="85">
        <v>11.4</v>
      </c>
      <c r="E7" s="215" t="s">
        <v>773</v>
      </c>
      <c r="F7" s="220">
        <v>0.9</v>
      </c>
      <c r="G7" s="220">
        <v>-1.1000000000000001</v>
      </c>
      <c r="H7" s="220">
        <v>-1.6</v>
      </c>
      <c r="I7" s="220">
        <v>-3.1</v>
      </c>
      <c r="J7" s="220">
        <v>-2.7</v>
      </c>
      <c r="K7" s="220">
        <v>-0.4</v>
      </c>
      <c r="L7" s="220">
        <v>0.9</v>
      </c>
      <c r="M7" s="220">
        <v>2.8</v>
      </c>
      <c r="N7" s="220">
        <v>4.2</v>
      </c>
      <c r="O7" s="220">
        <v>4.5999999999999996</v>
      </c>
      <c r="P7" s="220">
        <v>4.2</v>
      </c>
      <c r="Q7" s="220">
        <v>3.4</v>
      </c>
      <c r="R7" s="220">
        <v>4.8</v>
      </c>
      <c r="S7" s="220">
        <v>7.5</v>
      </c>
      <c r="T7" s="220">
        <v>9.3000000000000007</v>
      </c>
      <c r="U7" s="220">
        <v>10.3</v>
      </c>
      <c r="V7" s="220">
        <v>10.199999999999999</v>
      </c>
      <c r="W7" s="220">
        <v>8.4</v>
      </c>
      <c r="X7" s="220">
        <v>6</v>
      </c>
      <c r="Y7" s="220">
        <v>4</v>
      </c>
      <c r="Z7" s="220">
        <v>4.0999999999999996</v>
      </c>
      <c r="AA7" s="220">
        <v>7.3</v>
      </c>
      <c r="AB7" s="220">
        <v>12.4</v>
      </c>
      <c r="AC7" s="220">
        <v>15</v>
      </c>
      <c r="AD7" s="220">
        <v>16.8</v>
      </c>
      <c r="AE7" s="220">
        <v>18.100000000000001</v>
      </c>
      <c r="AF7" s="220">
        <v>17.3</v>
      </c>
      <c r="AG7" s="220">
        <v>14.1</v>
      </c>
      <c r="AH7" s="220">
        <v>11.6</v>
      </c>
      <c r="AI7" s="220">
        <v>8.6999999999999993</v>
      </c>
      <c r="AJ7" s="220">
        <v>6.6</v>
      </c>
      <c r="AK7" s="220">
        <v>5.6</v>
      </c>
      <c r="AL7" s="220">
        <v>4.2</v>
      </c>
      <c r="AM7" s="220">
        <v>3.1</v>
      </c>
      <c r="AN7" s="220">
        <v>1.7</v>
      </c>
      <c r="AO7" s="220">
        <v>0</v>
      </c>
      <c r="AP7" s="220">
        <v>-2.2000000000000002</v>
      </c>
      <c r="AQ7" s="220">
        <v>-3.4</v>
      </c>
      <c r="AR7" s="220">
        <v>-0.9</v>
      </c>
      <c r="AS7" s="220">
        <v>3.7</v>
      </c>
      <c r="AT7" s="220">
        <v>6.4</v>
      </c>
      <c r="AU7" s="220">
        <v>10.199999999999999</v>
      </c>
      <c r="AV7" s="220">
        <v>10.4</v>
      </c>
      <c r="AW7" s="220">
        <v>13.1</v>
      </c>
      <c r="AX7" s="220">
        <v>15.1</v>
      </c>
      <c r="AY7" s="220">
        <v>18.3</v>
      </c>
      <c r="AZ7" s="220">
        <v>18.3</v>
      </c>
      <c r="BA7" s="220">
        <v>18.5</v>
      </c>
      <c r="BB7" s="220">
        <v>19.2</v>
      </c>
      <c r="BC7" s="220">
        <v>24.8</v>
      </c>
      <c r="BD7" s="220">
        <v>28.4</v>
      </c>
      <c r="BE7" s="220">
        <v>22.1</v>
      </c>
      <c r="BF7" s="220">
        <v>19.2</v>
      </c>
      <c r="BG7" s="220">
        <v>18.399999999999999</v>
      </c>
      <c r="BH7" s="220">
        <v>19.5</v>
      </c>
      <c r="BI7" s="220">
        <v>20.5</v>
      </c>
      <c r="BJ7" s="220">
        <v>20.8</v>
      </c>
    </row>
    <row r="8" spans="1:76" x14ac:dyDescent="0.35">
      <c r="A8" s="19"/>
      <c r="B8" s="20"/>
      <c r="C8" s="211"/>
      <c r="D8" s="85"/>
      <c r="E8" s="215"/>
      <c r="F8" s="214"/>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P8" s="24"/>
      <c r="BQ8" s="24"/>
      <c r="BR8" s="24"/>
      <c r="BS8" s="24"/>
      <c r="BT8" s="24"/>
      <c r="BU8" s="24"/>
      <c r="BV8" s="24"/>
      <c r="BW8" s="24"/>
      <c r="BX8" s="24"/>
    </row>
    <row r="9" spans="1:76" x14ac:dyDescent="0.35">
      <c r="A9" s="234" t="s">
        <v>102</v>
      </c>
      <c r="B9" s="9" t="s">
        <v>71</v>
      </c>
      <c r="C9" s="85" t="s">
        <v>80</v>
      </c>
      <c r="D9" s="85">
        <v>11.4</v>
      </c>
      <c r="E9" s="215" t="s">
        <v>773</v>
      </c>
      <c r="F9" s="98">
        <v>-189</v>
      </c>
      <c r="G9" s="98">
        <v>-245</v>
      </c>
      <c r="H9" s="98">
        <v>-252</v>
      </c>
      <c r="I9" s="98">
        <v>-286</v>
      </c>
      <c r="J9" s="98">
        <v>-242</v>
      </c>
      <c r="K9" s="98">
        <v>-330</v>
      </c>
      <c r="L9" s="98">
        <v>-62</v>
      </c>
      <c r="M9" s="98">
        <v>4</v>
      </c>
      <c r="N9" s="98">
        <v>254</v>
      </c>
      <c r="O9" s="98">
        <v>440</v>
      </c>
      <c r="P9" s="98">
        <v>620</v>
      </c>
      <c r="Q9" s="98">
        <v>680</v>
      </c>
      <c r="R9" s="98">
        <v>896</v>
      </c>
      <c r="S9" s="98">
        <v>1621</v>
      </c>
      <c r="T9" s="98">
        <v>2813</v>
      </c>
      <c r="U9" s="98">
        <v>3952</v>
      </c>
      <c r="V9" s="98">
        <v>4762</v>
      </c>
      <c r="W9" s="98">
        <v>4503</v>
      </c>
      <c r="X9" s="98">
        <v>4475</v>
      </c>
      <c r="Y9" s="98">
        <v>4549</v>
      </c>
      <c r="Z9" s="98">
        <v>3636</v>
      </c>
      <c r="AA9" s="98">
        <v>3810</v>
      </c>
      <c r="AB9" s="98">
        <v>3986</v>
      </c>
      <c r="AC9" s="98">
        <v>5628</v>
      </c>
      <c r="AD9" s="98">
        <v>7292</v>
      </c>
      <c r="AE9" s="98">
        <v>8861</v>
      </c>
      <c r="AF9" s="98">
        <v>9489</v>
      </c>
      <c r="AG9" s="98">
        <v>8279</v>
      </c>
      <c r="AH9" s="98">
        <v>8649</v>
      </c>
      <c r="AI9" s="98">
        <v>7514</v>
      </c>
      <c r="AJ9" s="98">
        <v>6195</v>
      </c>
      <c r="AK9" s="98">
        <v>5352</v>
      </c>
      <c r="AL9" s="98">
        <v>3758</v>
      </c>
      <c r="AM9" s="98">
        <v>3040</v>
      </c>
      <c r="AN9" s="98">
        <v>2502</v>
      </c>
      <c r="AO9" s="98">
        <v>2303</v>
      </c>
      <c r="AP9" s="98">
        <v>228</v>
      </c>
      <c r="AQ9" s="98">
        <v>-1015</v>
      </c>
      <c r="AR9" s="98">
        <v>-1196</v>
      </c>
      <c r="AS9" s="98">
        <v>2386</v>
      </c>
      <c r="AT9" s="98">
        <v>4608</v>
      </c>
      <c r="AU9" s="98">
        <v>6609</v>
      </c>
      <c r="AV9" s="98">
        <v>8285</v>
      </c>
      <c r="AW9" s="98">
        <v>10843</v>
      </c>
      <c r="AX9" s="98">
        <v>10868</v>
      </c>
      <c r="AY9" s="98">
        <v>12041</v>
      </c>
      <c r="AZ9" s="98">
        <v>12365</v>
      </c>
      <c r="BA9" s="98">
        <v>13135</v>
      </c>
      <c r="BB9" s="98">
        <v>15149</v>
      </c>
      <c r="BC9" s="98">
        <v>13280</v>
      </c>
      <c r="BD9" s="98">
        <v>14290</v>
      </c>
      <c r="BE9" s="98">
        <v>14977</v>
      </c>
      <c r="BF9" s="98">
        <v>11852</v>
      </c>
      <c r="BG9" s="98">
        <v>12682</v>
      </c>
      <c r="BH9" s="98">
        <v>14957</v>
      </c>
      <c r="BI9" s="98">
        <v>21941</v>
      </c>
      <c r="BJ9" s="98">
        <v>21912</v>
      </c>
    </row>
    <row r="10" spans="1:76" x14ac:dyDescent="0.35">
      <c r="A10" s="234"/>
      <c r="B10" s="20" t="s">
        <v>76</v>
      </c>
      <c r="C10" s="211"/>
      <c r="D10" s="85">
        <v>11.4</v>
      </c>
      <c r="E10" s="215" t="s">
        <v>773</v>
      </c>
      <c r="F10" s="220">
        <v>-0.5</v>
      </c>
      <c r="G10" s="220">
        <v>-0.5</v>
      </c>
      <c r="H10" s="220">
        <v>-0.5</v>
      </c>
      <c r="I10" s="220">
        <v>-0.5</v>
      </c>
      <c r="J10" s="220">
        <v>-0.3</v>
      </c>
      <c r="K10" s="220">
        <v>-0.4</v>
      </c>
      <c r="L10" s="220">
        <v>-0.1</v>
      </c>
      <c r="M10" s="220">
        <v>0</v>
      </c>
      <c r="N10" s="220">
        <v>0.2</v>
      </c>
      <c r="O10" s="220">
        <v>0.3</v>
      </c>
      <c r="P10" s="220">
        <v>0.4</v>
      </c>
      <c r="Q10" s="220">
        <v>0.4</v>
      </c>
      <c r="R10" s="220">
        <v>0.5</v>
      </c>
      <c r="S10" s="220">
        <v>0.8</v>
      </c>
      <c r="T10" s="220">
        <v>1.2</v>
      </c>
      <c r="U10" s="220">
        <v>1.5</v>
      </c>
      <c r="V10" s="220">
        <v>1.7</v>
      </c>
      <c r="W10" s="220">
        <v>1.4</v>
      </c>
      <c r="X10" s="220">
        <v>1.2</v>
      </c>
      <c r="Y10" s="220">
        <v>1.1000000000000001</v>
      </c>
      <c r="Z10" s="220">
        <v>0.9</v>
      </c>
      <c r="AA10" s="220">
        <v>0.9</v>
      </c>
      <c r="AB10" s="220">
        <v>0.9</v>
      </c>
      <c r="AC10" s="220">
        <v>1.2</v>
      </c>
      <c r="AD10" s="220">
        <v>1.5</v>
      </c>
      <c r="AE10" s="220">
        <v>1.7</v>
      </c>
      <c r="AF10" s="220">
        <v>1.7</v>
      </c>
      <c r="AG10" s="220">
        <v>1.4</v>
      </c>
      <c r="AH10" s="220">
        <v>1.4</v>
      </c>
      <c r="AI10" s="220">
        <v>1.1000000000000001</v>
      </c>
      <c r="AJ10" s="220">
        <v>0.9</v>
      </c>
      <c r="AK10" s="220">
        <v>0.7</v>
      </c>
      <c r="AL10" s="220">
        <v>0.5</v>
      </c>
      <c r="AM10" s="220">
        <v>0.4</v>
      </c>
      <c r="AN10" s="220">
        <v>0.3</v>
      </c>
      <c r="AO10" s="220">
        <v>0.2</v>
      </c>
      <c r="AP10" s="220">
        <v>0</v>
      </c>
      <c r="AQ10" s="220">
        <v>-0.1</v>
      </c>
      <c r="AR10" s="220">
        <v>-0.1</v>
      </c>
      <c r="AS10" s="220">
        <v>0.2</v>
      </c>
      <c r="AT10" s="220">
        <v>0.3</v>
      </c>
      <c r="AU10" s="220">
        <v>0.4</v>
      </c>
      <c r="AV10" s="220">
        <v>0.5</v>
      </c>
      <c r="AW10" s="220">
        <v>0.7</v>
      </c>
      <c r="AX10" s="220">
        <v>0.7</v>
      </c>
      <c r="AY10" s="220">
        <v>0.7</v>
      </c>
      <c r="AZ10" s="220">
        <v>0.7</v>
      </c>
      <c r="BA10" s="220">
        <v>0.7</v>
      </c>
      <c r="BB10" s="220">
        <v>0.8</v>
      </c>
      <c r="BC10" s="220">
        <v>0.7</v>
      </c>
      <c r="BD10" s="220">
        <v>0.7</v>
      </c>
      <c r="BE10" s="220">
        <v>0.6</v>
      </c>
      <c r="BF10" s="220">
        <v>0.5</v>
      </c>
      <c r="BG10" s="220">
        <v>0.5</v>
      </c>
      <c r="BH10" s="220">
        <v>0.5</v>
      </c>
      <c r="BI10" s="220">
        <v>0.8</v>
      </c>
      <c r="BJ10" s="220">
        <v>0.7</v>
      </c>
    </row>
    <row r="11" spans="1:76" x14ac:dyDescent="0.35">
      <c r="A11" s="234"/>
      <c r="B11" s="20"/>
      <c r="C11" s="211"/>
      <c r="D11" s="85"/>
      <c r="E11" s="215"/>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row>
    <row r="12" spans="1:76" ht="14.65" customHeight="1" x14ac:dyDescent="0.35">
      <c r="A12" s="305" t="s">
        <v>103</v>
      </c>
      <c r="B12" s="9" t="s">
        <v>71</v>
      </c>
      <c r="C12" s="85" t="s">
        <v>817</v>
      </c>
      <c r="D12" s="85">
        <v>11.5</v>
      </c>
      <c r="E12" s="215" t="s">
        <v>774</v>
      </c>
      <c r="F12" s="98">
        <v>10887</v>
      </c>
      <c r="G12" s="98">
        <v>11490</v>
      </c>
      <c r="H12" s="98">
        <v>12217</v>
      </c>
      <c r="I12" s="98">
        <v>12809</v>
      </c>
      <c r="J12" s="98">
        <v>14785</v>
      </c>
      <c r="K12" s="98">
        <v>17940</v>
      </c>
      <c r="L12" s="98">
        <v>20845</v>
      </c>
      <c r="M12" s="98">
        <v>23957</v>
      </c>
      <c r="N12" s="98">
        <v>28120</v>
      </c>
      <c r="O12" s="98">
        <v>29321</v>
      </c>
      <c r="P12" s="98">
        <v>30189</v>
      </c>
      <c r="Q12" s="98">
        <v>31060</v>
      </c>
      <c r="R12" s="98">
        <v>37071</v>
      </c>
      <c r="S12" s="98">
        <v>45437</v>
      </c>
      <c r="T12" s="98">
        <v>54420</v>
      </c>
      <c r="U12" s="98">
        <v>63089</v>
      </c>
      <c r="V12" s="98">
        <v>67172</v>
      </c>
      <c r="W12" s="98">
        <v>62794</v>
      </c>
      <c r="X12" s="98">
        <v>56854</v>
      </c>
      <c r="Y12" s="98">
        <v>48399</v>
      </c>
      <c r="Z12" s="98">
        <v>48723</v>
      </c>
      <c r="AA12" s="98">
        <v>58826</v>
      </c>
      <c r="AB12" s="98">
        <v>76509</v>
      </c>
      <c r="AC12" s="98">
        <v>90889</v>
      </c>
      <c r="AD12" s="98">
        <v>105466</v>
      </c>
      <c r="AE12" s="98">
        <v>110166</v>
      </c>
      <c r="AF12" s="98">
        <v>111067</v>
      </c>
      <c r="AG12" s="98">
        <v>93664</v>
      </c>
      <c r="AH12" s="98">
        <v>85331</v>
      </c>
      <c r="AI12" s="98">
        <v>75536</v>
      </c>
      <c r="AJ12" s="98">
        <v>66403</v>
      </c>
      <c r="AK12" s="98">
        <v>63004</v>
      </c>
      <c r="AL12" s="98">
        <v>57435</v>
      </c>
      <c r="AM12" s="98">
        <v>54750</v>
      </c>
      <c r="AN12" s="98">
        <v>55151</v>
      </c>
      <c r="AO12" s="98">
        <v>54070</v>
      </c>
      <c r="AP12" s="98">
        <v>53264</v>
      </c>
      <c r="AQ12" s="98">
        <v>55442</v>
      </c>
      <c r="AR12" s="98">
        <v>101147</v>
      </c>
      <c r="AS12" s="98">
        <v>147133</v>
      </c>
      <c r="AT12" s="98">
        <v>191292</v>
      </c>
      <c r="AU12" s="98">
        <v>233976</v>
      </c>
      <c r="AV12" s="98">
        <v>257378</v>
      </c>
      <c r="AW12" s="98">
        <v>319487</v>
      </c>
      <c r="AX12" s="98">
        <v>368738</v>
      </c>
      <c r="AY12" s="98">
        <v>420420</v>
      </c>
      <c r="AZ12" s="98">
        <v>500979</v>
      </c>
      <c r="BA12" s="98">
        <v>531937</v>
      </c>
      <c r="BB12" s="98">
        <v>541992</v>
      </c>
      <c r="BC12" s="98">
        <v>684298</v>
      </c>
      <c r="BD12" s="98">
        <v>816991</v>
      </c>
      <c r="BE12" s="98">
        <v>895253</v>
      </c>
      <c r="BF12" s="98">
        <v>889790</v>
      </c>
      <c r="BG12" s="98">
        <v>909000</v>
      </c>
      <c r="BH12" s="98">
        <v>934000</v>
      </c>
      <c r="BI12" s="98">
        <v>1007000</v>
      </c>
      <c r="BJ12" s="98">
        <v>1058000</v>
      </c>
    </row>
    <row r="13" spans="1:76" x14ac:dyDescent="0.35">
      <c r="A13" s="305"/>
      <c r="B13" s="20" t="s">
        <v>76</v>
      </c>
      <c r="C13" s="211"/>
      <c r="D13" s="85">
        <v>11.5</v>
      </c>
      <c r="E13" s="215" t="s">
        <v>774</v>
      </c>
      <c r="F13" s="220">
        <v>27</v>
      </c>
      <c r="G13" s="220">
        <v>25.8</v>
      </c>
      <c r="H13" s="220">
        <v>24.5</v>
      </c>
      <c r="I13" s="220">
        <v>21.2</v>
      </c>
      <c r="J13" s="220">
        <v>20.7</v>
      </c>
      <c r="K13" s="220">
        <v>21.5</v>
      </c>
      <c r="L13" s="220">
        <v>21.7</v>
      </c>
      <c r="M13" s="220">
        <v>22.8</v>
      </c>
      <c r="N13" s="220">
        <v>23.7</v>
      </c>
      <c r="O13" s="220">
        <v>21.8</v>
      </c>
      <c r="P13" s="220">
        <v>19.8</v>
      </c>
      <c r="Q13" s="220">
        <v>17.7</v>
      </c>
      <c r="R13" s="220">
        <v>19.600000000000001</v>
      </c>
      <c r="S13" s="220">
        <v>21.3</v>
      </c>
      <c r="T13" s="220">
        <v>23.1</v>
      </c>
      <c r="U13" s="220">
        <v>24.2</v>
      </c>
      <c r="V13" s="220">
        <v>23.5</v>
      </c>
      <c r="W13" s="220">
        <v>19.3</v>
      </c>
      <c r="X13" s="220">
        <v>15.4</v>
      </c>
      <c r="Y13" s="220">
        <v>12</v>
      </c>
      <c r="Z13" s="220">
        <v>11.7</v>
      </c>
      <c r="AA13" s="220">
        <v>13.9</v>
      </c>
      <c r="AB13" s="220">
        <v>17.2</v>
      </c>
      <c r="AC13" s="220">
        <v>19.5</v>
      </c>
      <c r="AD13" s="220">
        <v>21.3</v>
      </c>
      <c r="AE13" s="220">
        <v>20.8</v>
      </c>
      <c r="AF13" s="220">
        <v>20</v>
      </c>
      <c r="AG13" s="220">
        <v>15.9</v>
      </c>
      <c r="AH13" s="220">
        <v>13.7</v>
      </c>
      <c r="AI13" s="220">
        <v>11.4</v>
      </c>
      <c r="AJ13" s="220">
        <v>9.4</v>
      </c>
      <c r="AK13" s="220">
        <v>8.3000000000000007</v>
      </c>
      <c r="AL13" s="220">
        <v>7.2</v>
      </c>
      <c r="AM13" s="220">
        <v>6.3</v>
      </c>
      <c r="AN13" s="220">
        <v>6</v>
      </c>
      <c r="AO13" s="220">
        <v>5.4</v>
      </c>
      <c r="AP13" s="220">
        <v>4.9000000000000004</v>
      </c>
      <c r="AQ13" s="220">
        <v>4.7</v>
      </c>
      <c r="AR13" s="220">
        <v>8</v>
      </c>
      <c r="AS13" s="220">
        <v>11.3</v>
      </c>
      <c r="AT13" s="220">
        <v>13.5</v>
      </c>
      <c r="AU13" s="220">
        <v>15.6</v>
      </c>
      <c r="AV13" s="220">
        <v>16.7</v>
      </c>
      <c r="AW13" s="220">
        <v>20</v>
      </c>
      <c r="AX13" s="220">
        <v>22.7</v>
      </c>
      <c r="AY13" s="220">
        <v>25.3</v>
      </c>
      <c r="AZ13" s="220">
        <v>28.5</v>
      </c>
      <c r="BA13" s="220">
        <v>28.8</v>
      </c>
      <c r="BB13" s="220">
        <v>27.8</v>
      </c>
      <c r="BC13" s="220">
        <v>34.5</v>
      </c>
      <c r="BD13" s="220">
        <v>39.1</v>
      </c>
      <c r="BE13" s="220">
        <v>38.4</v>
      </c>
      <c r="BF13" s="220">
        <v>34.700000000000003</v>
      </c>
      <c r="BG13" s="220">
        <v>34</v>
      </c>
      <c r="BH13" s="220">
        <v>34.200000000000003</v>
      </c>
      <c r="BI13" s="220">
        <v>35.200000000000003</v>
      </c>
      <c r="BJ13" s="220">
        <v>35.299999999999997</v>
      </c>
    </row>
    <row r="14" spans="1:76" x14ac:dyDescent="0.35">
      <c r="A14" s="19"/>
      <c r="B14" s="20"/>
      <c r="C14" s="211"/>
      <c r="D14" s="85"/>
      <c r="E14" s="215"/>
      <c r="F14" s="222"/>
      <c r="G14" s="214"/>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P14" s="24"/>
      <c r="BQ14" s="24"/>
      <c r="BR14" s="24"/>
      <c r="BS14" s="24"/>
      <c r="BT14" s="24"/>
      <c r="BU14" s="24"/>
      <c r="BV14" s="24"/>
      <c r="BW14" s="24"/>
      <c r="BX14" s="24"/>
    </row>
    <row r="15" spans="1:76" x14ac:dyDescent="0.35">
      <c r="A15" s="304" t="s">
        <v>104</v>
      </c>
      <c r="B15" s="9" t="s">
        <v>71</v>
      </c>
      <c r="C15" s="85" t="s">
        <v>89</v>
      </c>
      <c r="D15" s="85">
        <v>11.5</v>
      </c>
      <c r="E15" s="215" t="s">
        <v>774</v>
      </c>
      <c r="F15" s="98">
        <v>580</v>
      </c>
      <c r="G15" s="98">
        <v>614</v>
      </c>
      <c r="H15" s="98">
        <v>675</v>
      </c>
      <c r="I15" s="98">
        <v>712</v>
      </c>
      <c r="J15" s="98">
        <v>893</v>
      </c>
      <c r="K15" s="98">
        <v>1001</v>
      </c>
      <c r="L15" s="98">
        <v>1485</v>
      </c>
      <c r="M15" s="98">
        <v>1740</v>
      </c>
      <c r="N15" s="98">
        <v>2080</v>
      </c>
      <c r="O15" s="98">
        <v>2356</v>
      </c>
      <c r="P15" s="98">
        <v>2723</v>
      </c>
      <c r="Q15" s="98">
        <v>3058</v>
      </c>
      <c r="R15" s="98">
        <v>3580</v>
      </c>
      <c r="S15" s="98">
        <v>4558</v>
      </c>
      <c r="T15" s="98">
        <v>5952</v>
      </c>
      <c r="U15" s="98">
        <v>7394</v>
      </c>
      <c r="V15" s="98">
        <v>8339</v>
      </c>
      <c r="W15" s="98">
        <v>8139</v>
      </c>
      <c r="X15" s="98">
        <v>8222</v>
      </c>
      <c r="Y15" s="98">
        <v>8064</v>
      </c>
      <c r="Z15" s="98">
        <v>6994</v>
      </c>
      <c r="AA15" s="98">
        <v>6819</v>
      </c>
      <c r="AB15" s="98">
        <v>6487</v>
      </c>
      <c r="AC15" s="98">
        <v>7709</v>
      </c>
      <c r="AD15" s="98">
        <v>9144</v>
      </c>
      <c r="AE15" s="98">
        <v>10325</v>
      </c>
      <c r="AF15" s="98">
        <v>10653</v>
      </c>
      <c r="AG15" s="98">
        <v>9453</v>
      </c>
      <c r="AH15" s="98">
        <v>9299</v>
      </c>
      <c r="AI15" s="98">
        <v>8509</v>
      </c>
      <c r="AJ15" s="98">
        <v>7335</v>
      </c>
      <c r="AK15" s="98">
        <v>6270</v>
      </c>
      <c r="AL15" s="98">
        <v>4740</v>
      </c>
      <c r="AM15" s="98">
        <v>4096</v>
      </c>
      <c r="AN15" s="98">
        <v>3902</v>
      </c>
      <c r="AO15" s="98">
        <v>4628</v>
      </c>
      <c r="AP15" s="98">
        <v>3959</v>
      </c>
      <c r="AQ15" s="98">
        <v>3754</v>
      </c>
      <c r="AR15" s="98">
        <v>3970</v>
      </c>
      <c r="AS15" s="98">
        <v>6411</v>
      </c>
      <c r="AT15" s="98">
        <v>9551</v>
      </c>
      <c r="AU15" s="98">
        <v>10875</v>
      </c>
      <c r="AV15" s="98">
        <v>11846</v>
      </c>
      <c r="AW15" s="98">
        <v>13972</v>
      </c>
      <c r="AX15" s="98">
        <v>13924</v>
      </c>
      <c r="AY15" s="98">
        <v>14977</v>
      </c>
      <c r="AZ15" s="98">
        <v>15290</v>
      </c>
      <c r="BA15" s="98">
        <v>16568</v>
      </c>
      <c r="BB15" s="98">
        <v>18951</v>
      </c>
      <c r="BC15" s="98">
        <v>16524</v>
      </c>
      <c r="BD15" s="98">
        <v>17102</v>
      </c>
      <c r="BE15" s="98">
        <v>17423</v>
      </c>
      <c r="BF15" s="98">
        <v>18862</v>
      </c>
      <c r="BG15" s="98">
        <v>21544</v>
      </c>
      <c r="BH15" s="98">
        <v>22856</v>
      </c>
      <c r="BI15" s="98">
        <v>29477</v>
      </c>
      <c r="BJ15" s="98">
        <v>29643</v>
      </c>
    </row>
    <row r="16" spans="1:76" x14ac:dyDescent="0.35">
      <c r="A16" s="304"/>
      <c r="B16" s="20" t="s">
        <v>76</v>
      </c>
      <c r="C16" s="211"/>
      <c r="D16" s="85">
        <v>11.5</v>
      </c>
      <c r="E16" s="215" t="s">
        <v>774</v>
      </c>
      <c r="F16" s="220">
        <v>1.4</v>
      </c>
      <c r="G16" s="220">
        <v>1.4</v>
      </c>
      <c r="H16" s="220">
        <v>1.4</v>
      </c>
      <c r="I16" s="220">
        <v>1.2</v>
      </c>
      <c r="J16" s="220">
        <v>1.3</v>
      </c>
      <c r="K16" s="220">
        <v>1.2</v>
      </c>
      <c r="L16" s="220">
        <v>1.5</v>
      </c>
      <c r="M16" s="220">
        <v>1.7</v>
      </c>
      <c r="N16" s="220">
        <v>1.8</v>
      </c>
      <c r="O16" s="220">
        <v>1.8</v>
      </c>
      <c r="P16" s="220">
        <v>1.8</v>
      </c>
      <c r="Q16" s="220">
        <v>1.7</v>
      </c>
      <c r="R16" s="220">
        <v>1.9</v>
      </c>
      <c r="S16" s="220">
        <v>2.1</v>
      </c>
      <c r="T16" s="220">
        <v>2.5</v>
      </c>
      <c r="U16" s="220">
        <v>2.8</v>
      </c>
      <c r="V16" s="220">
        <v>2.9</v>
      </c>
      <c r="W16" s="220">
        <v>2.5</v>
      </c>
      <c r="X16" s="220">
        <v>2.2000000000000002</v>
      </c>
      <c r="Y16" s="220">
        <v>2</v>
      </c>
      <c r="Z16" s="220">
        <v>1.7</v>
      </c>
      <c r="AA16" s="220">
        <v>1.6</v>
      </c>
      <c r="AB16" s="220">
        <v>1.5</v>
      </c>
      <c r="AC16" s="220">
        <v>1.7</v>
      </c>
      <c r="AD16" s="220">
        <v>1.8</v>
      </c>
      <c r="AE16" s="220">
        <v>2</v>
      </c>
      <c r="AF16" s="220">
        <v>1.9</v>
      </c>
      <c r="AG16" s="220">
        <v>1.6</v>
      </c>
      <c r="AH16" s="220">
        <v>1.5</v>
      </c>
      <c r="AI16" s="220">
        <v>1.3</v>
      </c>
      <c r="AJ16" s="220">
        <v>1</v>
      </c>
      <c r="AK16" s="220">
        <v>0.8</v>
      </c>
      <c r="AL16" s="220">
        <v>0.6</v>
      </c>
      <c r="AM16" s="220">
        <v>0.5</v>
      </c>
      <c r="AN16" s="220">
        <v>0.4</v>
      </c>
      <c r="AO16" s="220">
        <v>0.5</v>
      </c>
      <c r="AP16" s="220">
        <v>0.4</v>
      </c>
      <c r="AQ16" s="220">
        <v>0.3</v>
      </c>
      <c r="AR16" s="220">
        <v>0.3</v>
      </c>
      <c r="AS16" s="220">
        <v>0.5</v>
      </c>
      <c r="AT16" s="220">
        <v>0.7</v>
      </c>
      <c r="AU16" s="220">
        <v>0.7</v>
      </c>
      <c r="AV16" s="220">
        <v>0.8</v>
      </c>
      <c r="AW16" s="220">
        <v>0.9</v>
      </c>
      <c r="AX16" s="220">
        <v>0.9</v>
      </c>
      <c r="AY16" s="220">
        <v>0.9</v>
      </c>
      <c r="AZ16" s="220">
        <v>0.9</v>
      </c>
      <c r="BA16" s="220">
        <v>0.9</v>
      </c>
      <c r="BB16" s="220">
        <v>1</v>
      </c>
      <c r="BC16" s="220">
        <v>0.8</v>
      </c>
      <c r="BD16" s="220">
        <v>0.8</v>
      </c>
      <c r="BE16" s="220">
        <v>0.7</v>
      </c>
      <c r="BF16" s="220">
        <v>0.7</v>
      </c>
      <c r="BG16" s="220">
        <v>0.8</v>
      </c>
      <c r="BH16" s="220">
        <v>0.8</v>
      </c>
      <c r="BI16" s="220">
        <v>1</v>
      </c>
      <c r="BJ16" s="220">
        <v>1</v>
      </c>
    </row>
    <row r="17" spans="1:78" x14ac:dyDescent="0.35">
      <c r="A17" s="19"/>
      <c r="B17" s="20"/>
      <c r="C17" s="211"/>
      <c r="D17" s="85"/>
      <c r="E17" s="215"/>
      <c r="F17" s="211"/>
      <c r="G17" s="85"/>
      <c r="H17" s="214"/>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R17" s="24"/>
      <c r="BS17" s="24"/>
      <c r="BT17" s="24"/>
      <c r="BU17" s="24"/>
      <c r="BV17" s="24"/>
      <c r="BW17" s="24"/>
      <c r="BX17" s="24"/>
      <c r="BY17" s="24"/>
      <c r="BZ17" s="24"/>
    </row>
    <row r="18" spans="1:78" x14ac:dyDescent="0.35">
      <c r="A18" s="304" t="s">
        <v>105</v>
      </c>
      <c r="B18" s="20" t="s">
        <v>71</v>
      </c>
      <c r="C18" s="85" t="s">
        <v>91</v>
      </c>
      <c r="D18" s="85">
        <v>11.7</v>
      </c>
      <c r="E18" s="215" t="s">
        <v>775</v>
      </c>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0">
        <v>-10424</v>
      </c>
      <c r="AJ18" s="70">
        <v>-10287</v>
      </c>
      <c r="AK18" s="70">
        <v>-15330</v>
      </c>
      <c r="AL18" s="70">
        <v>-18856</v>
      </c>
      <c r="AM18" s="70">
        <v>-4740</v>
      </c>
      <c r="AN18" s="70">
        <v>11066</v>
      </c>
      <c r="AO18" s="70">
        <v>14293</v>
      </c>
      <c r="AP18" s="70">
        <v>42677</v>
      </c>
      <c r="AQ18" s="70">
        <v>67122</v>
      </c>
      <c r="AR18" s="70">
        <v>15452</v>
      </c>
      <c r="AS18" s="70">
        <v>-50383</v>
      </c>
      <c r="AT18" s="70">
        <v>-100504</v>
      </c>
      <c r="AU18" s="70">
        <v>-252046</v>
      </c>
      <c r="AV18" s="70">
        <v>-207769</v>
      </c>
      <c r="AW18" s="70">
        <v>-261596</v>
      </c>
      <c r="AX18" s="70">
        <v>-308390</v>
      </c>
      <c r="AY18" s="70">
        <v>-423674</v>
      </c>
      <c r="AZ18" s="70">
        <v>-390897</v>
      </c>
      <c r="BA18" s="70">
        <v>-418135</v>
      </c>
      <c r="BB18" s="70">
        <v>-543459</v>
      </c>
      <c r="BC18" s="70">
        <v>-664892</v>
      </c>
      <c r="BD18" s="70">
        <v>-725230</v>
      </c>
      <c r="BE18" s="70">
        <v>-581758</v>
      </c>
      <c r="BF18" s="70">
        <v>-538371</v>
      </c>
      <c r="BG18" s="70">
        <v>-479777</v>
      </c>
      <c r="BH18" s="70">
        <v>-510275</v>
      </c>
      <c r="BI18" s="70">
        <v>-551266</v>
      </c>
      <c r="BJ18" s="70">
        <v>-576659</v>
      </c>
    </row>
    <row r="19" spans="1:78" x14ac:dyDescent="0.35">
      <c r="A19" s="304"/>
      <c r="B19" s="20" t="s">
        <v>76</v>
      </c>
      <c r="C19" s="211"/>
      <c r="D19" s="85">
        <v>11.7</v>
      </c>
      <c r="E19" s="215" t="s">
        <v>775</v>
      </c>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214">
        <v>-1.6</v>
      </c>
      <c r="AJ19" s="214">
        <v>-1.5</v>
      </c>
      <c r="AK19" s="214">
        <v>-2</v>
      </c>
      <c r="AL19" s="214">
        <v>-2.2999999999999998</v>
      </c>
      <c r="AM19" s="214">
        <v>-0.5</v>
      </c>
      <c r="AN19" s="214">
        <v>1.2</v>
      </c>
      <c r="AO19" s="214">
        <v>1.4</v>
      </c>
      <c r="AP19" s="214">
        <v>3.9</v>
      </c>
      <c r="AQ19" s="214">
        <v>5.7</v>
      </c>
      <c r="AR19" s="214">
        <v>1.2</v>
      </c>
      <c r="AS19" s="214">
        <v>-3.9</v>
      </c>
      <c r="AT19" s="214">
        <v>-7.1</v>
      </c>
      <c r="AU19" s="214">
        <v>-16.8</v>
      </c>
      <c r="AV19" s="214">
        <v>-13.5</v>
      </c>
      <c r="AW19" s="214">
        <v>-16.399999999999999</v>
      </c>
      <c r="AX19" s="214">
        <v>-19</v>
      </c>
      <c r="AY19" s="214">
        <v>-25.5</v>
      </c>
      <c r="AZ19" s="214">
        <v>-22.2</v>
      </c>
      <c r="BA19" s="214">
        <v>-22.7</v>
      </c>
      <c r="BB19" s="214">
        <v>-27.9</v>
      </c>
      <c r="BC19" s="214">
        <v>-33.5</v>
      </c>
      <c r="BD19" s="214">
        <v>-34.700000000000003</v>
      </c>
      <c r="BE19" s="214">
        <v>-24.9</v>
      </c>
      <c r="BF19" s="214">
        <v>-21</v>
      </c>
      <c r="BG19" s="214">
        <v>-17.899999999999999</v>
      </c>
      <c r="BH19" s="214">
        <v>-18.7</v>
      </c>
      <c r="BI19" s="214">
        <v>-19.3</v>
      </c>
      <c r="BJ19" s="214">
        <v>-19.2</v>
      </c>
    </row>
    <row r="20" spans="1:78" ht="4.1500000000000004" customHeight="1" x14ac:dyDescent="0.35">
      <c r="A20" s="19"/>
      <c r="B20" s="20"/>
      <c r="C20" s="211"/>
      <c r="D20" s="85"/>
      <c r="E20" s="215"/>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211"/>
      <c r="AJ20" s="85"/>
      <c r="AK20" s="214"/>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R20" s="24"/>
      <c r="BS20" s="24"/>
      <c r="BT20" s="24"/>
      <c r="BU20" s="24"/>
      <c r="BV20" s="24"/>
      <c r="BW20" s="24"/>
      <c r="BX20" s="24"/>
      <c r="BY20" s="24"/>
      <c r="BZ20" s="24"/>
    </row>
    <row r="21" spans="1:78" x14ac:dyDescent="0.35">
      <c r="A21" s="304" t="s">
        <v>106</v>
      </c>
      <c r="B21" s="20" t="s">
        <v>71</v>
      </c>
      <c r="C21" s="85" t="s">
        <v>72</v>
      </c>
      <c r="D21" s="85">
        <v>11.7</v>
      </c>
      <c r="E21" s="215" t="s">
        <v>775</v>
      </c>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0">
        <v>-70414</v>
      </c>
      <c r="AJ21" s="70">
        <v>-75544</v>
      </c>
      <c r="AK21" s="70">
        <v>-81707</v>
      </c>
      <c r="AL21" s="70">
        <v>-86456</v>
      </c>
      <c r="AM21" s="70">
        <v>-75976</v>
      </c>
      <c r="AN21" s="70">
        <v>-62372</v>
      </c>
      <c r="AO21" s="70">
        <v>-63442</v>
      </c>
      <c r="AP21" s="70">
        <v>-39370</v>
      </c>
      <c r="AQ21" s="70">
        <v>-18428</v>
      </c>
      <c r="AR21" s="70">
        <v>-75465</v>
      </c>
      <c r="AS21" s="70">
        <v>-148930</v>
      </c>
      <c r="AT21" s="70">
        <v>-203904</v>
      </c>
      <c r="AU21" s="70">
        <v>-360672</v>
      </c>
      <c r="AV21" s="70">
        <v>-317843</v>
      </c>
      <c r="AW21" s="70">
        <v>-375882</v>
      </c>
      <c r="AX21" s="70">
        <v>-427169</v>
      </c>
      <c r="AY21" s="70">
        <v>-548028</v>
      </c>
      <c r="AZ21" s="70">
        <v>-529225</v>
      </c>
      <c r="BA21" s="70">
        <v>-562183</v>
      </c>
      <c r="BB21" s="70">
        <v>-694448</v>
      </c>
      <c r="BC21" s="70">
        <v>-840557</v>
      </c>
      <c r="BD21" s="70">
        <v>-905924</v>
      </c>
      <c r="BE21" s="70">
        <v>-775727</v>
      </c>
      <c r="BF21" s="70">
        <v>-743294</v>
      </c>
      <c r="BG21" s="70">
        <v>-692771</v>
      </c>
      <c r="BH21" s="70">
        <v>-733595</v>
      </c>
      <c r="BI21" s="70">
        <v>-780830</v>
      </c>
      <c r="BJ21" s="70">
        <v>-815002</v>
      </c>
    </row>
    <row r="22" spans="1:78" x14ac:dyDescent="0.35">
      <c r="A22" s="304"/>
      <c r="B22" s="20" t="s">
        <v>76</v>
      </c>
      <c r="C22" s="211"/>
      <c r="D22" s="85">
        <v>11.7</v>
      </c>
      <c r="E22" s="215" t="s">
        <v>775</v>
      </c>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214">
        <v>-10.6</v>
      </c>
      <c r="AJ22" s="214">
        <v>-10.7</v>
      </c>
      <c r="AK22" s="214">
        <v>-10.8</v>
      </c>
      <c r="AL22" s="214">
        <v>-10.8</v>
      </c>
      <c r="AM22" s="214">
        <v>-8.8000000000000007</v>
      </c>
      <c r="AN22" s="214">
        <v>-6.7</v>
      </c>
      <c r="AO22" s="214">
        <v>-6.3</v>
      </c>
      <c r="AP22" s="214">
        <v>-3.6</v>
      </c>
      <c r="AQ22" s="214">
        <v>-1.6</v>
      </c>
      <c r="AR22" s="214">
        <v>-6</v>
      </c>
      <c r="AS22" s="214">
        <v>-11.4</v>
      </c>
      <c r="AT22" s="214">
        <v>-14.4</v>
      </c>
      <c r="AU22" s="214">
        <v>-24</v>
      </c>
      <c r="AV22" s="214">
        <v>-20.7</v>
      </c>
      <c r="AW22" s="214">
        <v>-23.5</v>
      </c>
      <c r="AX22" s="214">
        <v>-26.3</v>
      </c>
      <c r="AY22" s="214">
        <v>-33</v>
      </c>
      <c r="AZ22" s="214">
        <v>-30.1</v>
      </c>
      <c r="BA22" s="214">
        <v>-30.5</v>
      </c>
      <c r="BB22" s="214">
        <v>-35.6</v>
      </c>
      <c r="BC22" s="214">
        <v>-42.4</v>
      </c>
      <c r="BD22" s="214">
        <v>-43.4</v>
      </c>
      <c r="BE22" s="214">
        <v>-33.200000000000003</v>
      </c>
      <c r="BF22" s="214">
        <v>-29</v>
      </c>
      <c r="BG22" s="214">
        <v>-25.9</v>
      </c>
      <c r="BH22" s="214">
        <v>-26.9</v>
      </c>
      <c r="BI22" s="214">
        <v>-27.3</v>
      </c>
      <c r="BJ22" s="214">
        <v>-27.2</v>
      </c>
    </row>
    <row r="23" spans="1:78" x14ac:dyDescent="0.35">
      <c r="A23" s="234"/>
      <c r="B23" s="20"/>
      <c r="C23" s="211"/>
      <c r="D23" s="211"/>
      <c r="E23" s="85"/>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238"/>
      <c r="AU23" s="238"/>
      <c r="AV23" s="238"/>
      <c r="AW23" s="238"/>
      <c r="AX23" s="238"/>
      <c r="AY23" s="238"/>
      <c r="AZ23" s="238"/>
      <c r="BA23" s="238"/>
      <c r="BB23" s="238"/>
      <c r="BC23" s="238"/>
      <c r="BD23" s="238"/>
      <c r="BE23" s="238"/>
      <c r="BF23" s="238"/>
      <c r="BG23" s="238"/>
      <c r="BH23" s="238"/>
      <c r="BI23" s="7"/>
      <c r="BJ23" s="7"/>
    </row>
    <row r="24" spans="1:78" x14ac:dyDescent="0.35">
      <c r="BI24" s="25"/>
    </row>
    <row r="25" spans="1:78" x14ac:dyDescent="0.35">
      <c r="A25" s="293" t="s">
        <v>92</v>
      </c>
      <c r="D25" s="21"/>
      <c r="BI25" s="25"/>
    </row>
    <row r="26" spans="1:78" x14ac:dyDescent="0.35">
      <c r="A26" s="293" t="s">
        <v>107</v>
      </c>
      <c r="BI26" s="25"/>
    </row>
    <row r="27" spans="1:78" x14ac:dyDescent="0.35">
      <c r="A27" s="293" t="s">
        <v>108</v>
      </c>
      <c r="BA27" s="24"/>
      <c r="BI27" s="23"/>
    </row>
    <row r="28" spans="1:78" x14ac:dyDescent="0.35">
      <c r="A28" s="293" t="s">
        <v>818</v>
      </c>
      <c r="D28" s="21"/>
      <c r="BA28" s="24"/>
      <c r="BI28" s="25"/>
    </row>
    <row r="29" spans="1:78" x14ac:dyDescent="0.35">
      <c r="A29" s="293" t="s">
        <v>96</v>
      </c>
      <c r="BI29" s="25"/>
    </row>
    <row r="30" spans="1:78" x14ac:dyDescent="0.35">
      <c r="A30" s="293" t="s">
        <v>819</v>
      </c>
      <c r="BI30" s="25"/>
    </row>
    <row r="31" spans="1:78" x14ac:dyDescent="0.35">
      <c r="A31" s="293" t="s">
        <v>820</v>
      </c>
      <c r="BI31" s="25"/>
    </row>
    <row r="32" spans="1:78" x14ac:dyDescent="0.35">
      <c r="A32" s="293" t="s">
        <v>821</v>
      </c>
      <c r="D32" s="21"/>
      <c r="BI32" s="25"/>
    </row>
    <row r="33" spans="1:61" x14ac:dyDescent="0.35">
      <c r="A33" s="293" t="s">
        <v>822</v>
      </c>
      <c r="BI33" s="23"/>
    </row>
    <row r="34" spans="1:61" x14ac:dyDescent="0.35">
      <c r="A34" s="293" t="str">
        <f>"Source: "&amp;'[1]Table of contents'!$B$4</f>
        <v>Source: 2023-24 MYEFO</v>
      </c>
      <c r="BI34" s="25"/>
    </row>
    <row r="35" spans="1:61" x14ac:dyDescent="0.35">
      <c r="A35" s="237"/>
      <c r="BI35" s="25"/>
    </row>
    <row r="36" spans="1:61" x14ac:dyDescent="0.35">
      <c r="A36" s="7"/>
      <c r="C36" s="9"/>
      <c r="BI36" s="25"/>
    </row>
    <row r="37" spans="1:61" x14ac:dyDescent="0.35">
      <c r="A37" s="237"/>
      <c r="C37" s="9"/>
      <c r="AX37" s="24"/>
      <c r="BI37" s="25"/>
    </row>
    <row r="38" spans="1:61" x14ac:dyDescent="0.35">
      <c r="C38" s="9"/>
      <c r="AX38" s="24"/>
      <c r="BI38" s="25"/>
    </row>
    <row r="39" spans="1:61" x14ac:dyDescent="0.35">
      <c r="C39" s="9"/>
    </row>
    <row r="40" spans="1:61" x14ac:dyDescent="0.35">
      <c r="C40" s="9"/>
    </row>
    <row r="41" spans="1:61" x14ac:dyDescent="0.35">
      <c r="C41" s="9"/>
    </row>
    <row r="42" spans="1:61" x14ac:dyDescent="0.35">
      <c r="C42" s="9"/>
    </row>
    <row r="43" spans="1:61" x14ac:dyDescent="0.35">
      <c r="C43" s="9"/>
    </row>
    <row r="58" spans="7:7" x14ac:dyDescent="0.35">
      <c r="G58" s="24"/>
    </row>
    <row r="59" spans="7:7" x14ac:dyDescent="0.35">
      <c r="G59" s="24"/>
    </row>
    <row r="60" spans="7:7" x14ac:dyDescent="0.35">
      <c r="G60" s="24"/>
    </row>
    <row r="61" spans="7:7" x14ac:dyDescent="0.35">
      <c r="G61" s="24"/>
    </row>
    <row r="62" spans="7:7" x14ac:dyDescent="0.35">
      <c r="G62" s="24"/>
    </row>
    <row r="63" spans="7:7" x14ac:dyDescent="0.35">
      <c r="G63" s="24"/>
    </row>
    <row r="64" spans="7:7" x14ac:dyDescent="0.35">
      <c r="G64" s="24"/>
    </row>
  </sheetData>
  <mergeCells count="5">
    <mergeCell ref="A6:A7"/>
    <mergeCell ref="A12:A13"/>
    <mergeCell ref="A15:A16"/>
    <mergeCell ref="A18:A19"/>
    <mergeCell ref="A21:A22"/>
  </mergeCells>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06527-C340-4E60-B4C6-42A01C065784}">
  <dimension ref="A1:BX81"/>
  <sheetViews>
    <sheetView zoomScaleNormal="100" workbookViewId="0">
      <pane xSplit="5" ySplit="4" topLeftCell="F6" activePane="bottomRight" state="frozen"/>
      <selection pane="topRight" activeCell="F1" sqref="F1"/>
      <selection pane="bottomLeft" activeCell="A5" sqref="A5"/>
      <selection pane="bottomRight"/>
    </sheetView>
  </sheetViews>
  <sheetFormatPr defaultColWidth="8.54296875" defaultRowHeight="14.5" x14ac:dyDescent="0.35"/>
  <cols>
    <col min="1" max="1" width="37.54296875" style="29" customWidth="1"/>
    <col min="2" max="2" width="12.453125" style="9" customWidth="1"/>
    <col min="3" max="3" width="6.54296875" style="14" customWidth="1"/>
    <col min="4" max="4" width="21.26953125" style="14" customWidth="1"/>
    <col min="5" max="5" width="16" style="9" customWidth="1"/>
    <col min="6" max="35" width="10.54296875" style="9" customWidth="1"/>
    <col min="36" max="65" width="8.54296875" style="9"/>
    <col min="66" max="66" width="11.7265625" style="9" bestFit="1" customWidth="1"/>
    <col min="67" max="16384" width="8.54296875" style="9"/>
  </cols>
  <sheetData>
    <row r="1" spans="1:76" ht="15.5" x14ac:dyDescent="0.35">
      <c r="A1" s="13" t="s">
        <v>109</v>
      </c>
      <c r="C1" s="85" t="s">
        <v>6</v>
      </c>
      <c r="D1" s="12"/>
    </row>
    <row r="2" spans="1:76" ht="15.5" x14ac:dyDescent="0.35">
      <c r="A2" s="13" t="s">
        <v>7</v>
      </c>
    </row>
    <row r="3" spans="1:76" s="32" customFormat="1" x14ac:dyDescent="0.35">
      <c r="A3" s="15"/>
      <c r="B3" s="15" t="s">
        <v>8</v>
      </c>
      <c r="C3" s="16" t="s">
        <v>9</v>
      </c>
      <c r="D3" s="16" t="s">
        <v>10</v>
      </c>
      <c r="E3" s="16" t="s">
        <v>10</v>
      </c>
      <c r="F3" s="31" t="s">
        <v>37</v>
      </c>
      <c r="G3" s="31" t="s">
        <v>38</v>
      </c>
      <c r="H3" s="31" t="s">
        <v>39</v>
      </c>
      <c r="I3" s="31" t="s">
        <v>40</v>
      </c>
      <c r="J3" s="31" t="s">
        <v>41</v>
      </c>
      <c r="K3" s="31" t="s">
        <v>42</v>
      </c>
      <c r="L3" s="31" t="s">
        <v>43</v>
      </c>
      <c r="M3" s="31" t="s">
        <v>44</v>
      </c>
      <c r="N3" s="31" t="s">
        <v>45</v>
      </c>
      <c r="O3" s="31" t="s">
        <v>46</v>
      </c>
      <c r="P3" s="31" t="s">
        <v>47</v>
      </c>
      <c r="Q3" s="31" t="s">
        <v>48</v>
      </c>
      <c r="R3" s="31" t="s">
        <v>49</v>
      </c>
      <c r="S3" s="31" t="s">
        <v>50</v>
      </c>
      <c r="T3" s="31" t="s">
        <v>51</v>
      </c>
      <c r="U3" s="31" t="s">
        <v>52</v>
      </c>
      <c r="V3" s="31" t="s">
        <v>53</v>
      </c>
      <c r="W3" s="31" t="s">
        <v>54</v>
      </c>
      <c r="X3" s="31" t="s">
        <v>55</v>
      </c>
      <c r="Y3" s="31" t="s">
        <v>56</v>
      </c>
      <c r="Z3" s="31" t="s">
        <v>57</v>
      </c>
      <c r="AA3" s="31" t="s">
        <v>58</v>
      </c>
      <c r="AB3" s="31" t="s">
        <v>59</v>
      </c>
      <c r="AC3" s="17" t="s">
        <v>60</v>
      </c>
      <c r="AD3" s="17" t="s">
        <v>61</v>
      </c>
      <c r="AE3" s="17" t="s">
        <v>62</v>
      </c>
      <c r="AF3" s="17" t="s">
        <v>63</v>
      </c>
      <c r="AG3" s="17" t="s">
        <v>64</v>
      </c>
      <c r="AH3" s="17" t="s">
        <v>65</v>
      </c>
      <c r="AI3" s="17" t="s">
        <v>66</v>
      </c>
      <c r="AJ3" s="17" t="s">
        <v>67</v>
      </c>
    </row>
    <row r="4" spans="1:76" s="32" customFormat="1" x14ac:dyDescent="0.35">
      <c r="A4" s="15"/>
      <c r="B4" s="15"/>
      <c r="C4" s="16"/>
      <c r="D4" s="16" t="s">
        <v>68</v>
      </c>
      <c r="E4" s="16" t="s">
        <v>768</v>
      </c>
      <c r="F4" s="31"/>
      <c r="G4" s="31"/>
      <c r="H4" s="31"/>
      <c r="I4" s="31"/>
      <c r="J4" s="31"/>
      <c r="K4" s="31"/>
      <c r="L4" s="31"/>
      <c r="M4" s="31"/>
      <c r="N4" s="31"/>
      <c r="O4" s="31"/>
      <c r="P4" s="31"/>
      <c r="Q4" s="31"/>
      <c r="R4" s="31"/>
      <c r="S4" s="31"/>
      <c r="T4" s="31"/>
      <c r="U4" s="31"/>
      <c r="V4" s="31"/>
      <c r="W4" s="31"/>
      <c r="X4" s="31"/>
      <c r="Y4" s="31"/>
      <c r="Z4" s="31"/>
      <c r="AA4" s="31"/>
      <c r="AB4" s="31"/>
      <c r="AC4" s="17"/>
      <c r="AD4" s="17"/>
      <c r="AE4" s="17"/>
      <c r="AF4" s="17"/>
      <c r="AG4" s="17" t="s">
        <v>69</v>
      </c>
      <c r="AH4" s="17" t="s">
        <v>69</v>
      </c>
      <c r="AI4" s="17" t="s">
        <v>69</v>
      </c>
      <c r="AJ4" s="17" t="s">
        <v>69</v>
      </c>
    </row>
    <row r="5" spans="1:76" ht="4.1500000000000004" customHeight="1" x14ac:dyDescent="0.35">
      <c r="A5" s="19"/>
      <c r="B5" s="20"/>
      <c r="C5" s="211"/>
      <c r="D5" s="85"/>
      <c r="E5" s="85"/>
      <c r="F5" s="22"/>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P5" s="24"/>
      <c r="BQ5" s="24"/>
      <c r="BR5" s="24"/>
      <c r="BS5" s="24"/>
      <c r="BT5" s="24"/>
      <c r="BU5" s="24"/>
      <c r="BV5" s="24"/>
      <c r="BW5" s="24"/>
      <c r="BX5" s="24"/>
    </row>
    <row r="6" spans="1:76" x14ac:dyDescent="0.35">
      <c r="A6" s="304" t="s">
        <v>110</v>
      </c>
      <c r="B6" s="9" t="s">
        <v>71</v>
      </c>
      <c r="C6" s="211"/>
      <c r="D6" s="215">
        <v>11.6</v>
      </c>
      <c r="E6" s="215" t="s">
        <v>776</v>
      </c>
      <c r="F6" s="70">
        <v>141688</v>
      </c>
      <c r="G6" s="70">
        <v>146820</v>
      </c>
      <c r="H6" s="70">
        <v>152106</v>
      </c>
      <c r="I6" s="70">
        <v>167304</v>
      </c>
      <c r="J6" s="70">
        <v>186106</v>
      </c>
      <c r="K6" s="70">
        <v>190432</v>
      </c>
      <c r="L6" s="70">
        <v>206778</v>
      </c>
      <c r="M6" s="70">
        <v>222042</v>
      </c>
      <c r="N6" s="70">
        <v>242354</v>
      </c>
      <c r="O6" s="70">
        <v>260569</v>
      </c>
      <c r="P6" s="70">
        <v>277895</v>
      </c>
      <c r="Q6" s="70">
        <v>303402</v>
      </c>
      <c r="R6" s="70">
        <v>298508</v>
      </c>
      <c r="S6" s="70">
        <v>292387</v>
      </c>
      <c r="T6" s="70">
        <v>309204</v>
      </c>
      <c r="U6" s="70">
        <v>337324</v>
      </c>
      <c r="V6" s="70">
        <v>359496</v>
      </c>
      <c r="W6" s="70">
        <v>374151</v>
      </c>
      <c r="X6" s="70">
        <v>379455</v>
      </c>
      <c r="Y6" s="70">
        <v>395055</v>
      </c>
      <c r="Z6" s="70">
        <v>415723</v>
      </c>
      <c r="AA6" s="70">
        <v>456280</v>
      </c>
      <c r="AB6" s="70">
        <v>493346</v>
      </c>
      <c r="AC6" s="70">
        <v>486278</v>
      </c>
      <c r="AD6" s="70">
        <v>523012</v>
      </c>
      <c r="AE6" s="70">
        <v>596401</v>
      </c>
      <c r="AF6" s="70">
        <v>668389</v>
      </c>
      <c r="AG6" s="70">
        <v>700622</v>
      </c>
      <c r="AH6" s="70">
        <v>700293</v>
      </c>
      <c r="AI6" s="70">
        <v>726044</v>
      </c>
      <c r="AJ6" s="70">
        <v>770352</v>
      </c>
    </row>
    <row r="7" spans="1:76" x14ac:dyDescent="0.35">
      <c r="A7" s="304"/>
      <c r="B7" s="20" t="s">
        <v>76</v>
      </c>
      <c r="C7" s="211"/>
      <c r="D7" s="215">
        <v>11.6</v>
      </c>
      <c r="E7" s="215" t="s">
        <v>776</v>
      </c>
      <c r="F7" s="214">
        <v>25.5</v>
      </c>
      <c r="G7" s="214">
        <v>24.9</v>
      </c>
      <c r="H7" s="214">
        <v>24.5</v>
      </c>
      <c r="I7" s="214">
        <v>25.2</v>
      </c>
      <c r="J7" s="214">
        <v>26.3</v>
      </c>
      <c r="K7" s="214">
        <v>25.2</v>
      </c>
      <c r="L7" s="214">
        <v>25.7</v>
      </c>
      <c r="M7" s="214">
        <v>25.7</v>
      </c>
      <c r="N7" s="214">
        <v>26.2</v>
      </c>
      <c r="O7" s="214">
        <v>26.1</v>
      </c>
      <c r="P7" s="214">
        <v>25.5</v>
      </c>
      <c r="Q7" s="214">
        <v>25.7</v>
      </c>
      <c r="R7" s="214">
        <v>23.7</v>
      </c>
      <c r="S7" s="214">
        <v>22.4</v>
      </c>
      <c r="T7" s="214">
        <v>21.8</v>
      </c>
      <c r="U7" s="214">
        <v>22.5</v>
      </c>
      <c r="V7" s="214">
        <v>23.4</v>
      </c>
      <c r="W7" s="214">
        <v>23.4</v>
      </c>
      <c r="X7" s="214">
        <v>23.4</v>
      </c>
      <c r="Y7" s="214">
        <v>23.8</v>
      </c>
      <c r="Z7" s="214">
        <v>23.6</v>
      </c>
      <c r="AA7" s="214">
        <v>24.7</v>
      </c>
      <c r="AB7" s="214">
        <v>25.3</v>
      </c>
      <c r="AC7" s="214">
        <v>24.5</v>
      </c>
      <c r="AD7" s="214">
        <v>25</v>
      </c>
      <c r="AE7" s="214">
        <v>25.6</v>
      </c>
      <c r="AF7" s="214">
        <v>26.1</v>
      </c>
      <c r="AG7" s="214">
        <v>26.2</v>
      </c>
      <c r="AH7" s="214">
        <v>25.6</v>
      </c>
      <c r="AI7" s="214">
        <v>25.4</v>
      </c>
      <c r="AJ7" s="214">
        <v>25.7</v>
      </c>
    </row>
    <row r="8" spans="1:76" ht="4.1500000000000004" customHeight="1" x14ac:dyDescent="0.35">
      <c r="A8" s="19"/>
      <c r="B8" s="20"/>
      <c r="C8" s="211"/>
      <c r="D8" s="215"/>
      <c r="E8" s="215"/>
      <c r="F8" s="214"/>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3"/>
      <c r="AL8" s="23"/>
      <c r="AM8" s="23"/>
      <c r="AN8" s="23"/>
      <c r="AO8" s="23"/>
      <c r="AP8" s="23"/>
      <c r="AQ8" s="23"/>
      <c r="AR8" s="23"/>
      <c r="AS8" s="23"/>
      <c r="AT8" s="23"/>
      <c r="AU8" s="23"/>
      <c r="AV8" s="23"/>
      <c r="AW8" s="23"/>
      <c r="AX8" s="23"/>
      <c r="AY8" s="23"/>
      <c r="AZ8" s="23"/>
      <c r="BA8" s="23"/>
      <c r="BB8" s="23"/>
      <c r="BC8" s="23"/>
      <c r="BD8" s="23"/>
      <c r="BE8" s="23"/>
      <c r="BF8" s="23"/>
      <c r="BG8" s="23"/>
      <c r="BH8" s="23"/>
      <c r="BP8" s="24"/>
      <c r="BQ8" s="24"/>
      <c r="BR8" s="24"/>
      <c r="BS8" s="24"/>
      <c r="BT8" s="24"/>
      <c r="BU8" s="24"/>
      <c r="BV8" s="24"/>
      <c r="BW8" s="24"/>
      <c r="BX8" s="24"/>
    </row>
    <row r="9" spans="1:76" x14ac:dyDescent="0.35">
      <c r="A9" s="33" t="s">
        <v>111</v>
      </c>
      <c r="B9" s="9" t="s">
        <v>71</v>
      </c>
      <c r="C9" s="85" t="s">
        <v>75</v>
      </c>
      <c r="D9" s="215">
        <v>11.8</v>
      </c>
      <c r="E9" s="215" t="s">
        <v>777</v>
      </c>
      <c r="F9" s="70"/>
      <c r="G9" s="70"/>
      <c r="H9" s="70"/>
      <c r="I9" s="70">
        <v>153409</v>
      </c>
      <c r="J9" s="70">
        <v>175876</v>
      </c>
      <c r="K9" s="70">
        <v>178410</v>
      </c>
      <c r="L9" s="70">
        <v>195319</v>
      </c>
      <c r="M9" s="70">
        <v>210541</v>
      </c>
      <c r="N9" s="70">
        <v>230490</v>
      </c>
      <c r="O9" s="70">
        <v>245846</v>
      </c>
      <c r="P9" s="70">
        <v>262876</v>
      </c>
      <c r="Q9" s="70">
        <v>286869</v>
      </c>
      <c r="R9" s="70">
        <v>279303</v>
      </c>
      <c r="S9" s="70">
        <v>268841</v>
      </c>
      <c r="T9" s="70">
        <v>289566</v>
      </c>
      <c r="U9" s="70">
        <v>317413</v>
      </c>
      <c r="V9" s="70">
        <v>338106</v>
      </c>
      <c r="W9" s="70">
        <v>353239</v>
      </c>
      <c r="X9" s="70">
        <v>356365</v>
      </c>
      <c r="Y9" s="70">
        <v>369468</v>
      </c>
      <c r="Z9" s="70">
        <v>388706</v>
      </c>
      <c r="AA9" s="70">
        <v>427249</v>
      </c>
      <c r="AB9" s="70">
        <v>456147</v>
      </c>
      <c r="AC9" s="70">
        <v>447605</v>
      </c>
      <c r="AD9" s="70">
        <v>480312</v>
      </c>
      <c r="AE9" s="70">
        <v>550412</v>
      </c>
      <c r="AF9" s="70">
        <v>618288</v>
      </c>
      <c r="AG9" s="70">
        <v>649256</v>
      </c>
      <c r="AH9" s="70">
        <v>649135</v>
      </c>
      <c r="AI9" s="70">
        <v>674119</v>
      </c>
      <c r="AJ9" s="70">
        <v>716341</v>
      </c>
    </row>
    <row r="10" spans="1:76" x14ac:dyDescent="0.35">
      <c r="A10" s="33"/>
      <c r="B10" s="20" t="s">
        <v>76</v>
      </c>
      <c r="C10" s="85"/>
      <c r="D10" s="215">
        <v>11.8</v>
      </c>
      <c r="E10" s="215" t="s">
        <v>777</v>
      </c>
      <c r="F10" s="214"/>
      <c r="G10" s="214"/>
      <c r="H10" s="214"/>
      <c r="I10" s="214">
        <v>23.1</v>
      </c>
      <c r="J10" s="214">
        <v>24.9</v>
      </c>
      <c r="K10" s="214">
        <v>23.6</v>
      </c>
      <c r="L10" s="214">
        <v>24.3</v>
      </c>
      <c r="M10" s="214">
        <v>24.4</v>
      </c>
      <c r="N10" s="214">
        <v>24.9</v>
      </c>
      <c r="O10" s="214">
        <v>24.6</v>
      </c>
      <c r="P10" s="214">
        <v>24.1</v>
      </c>
      <c r="Q10" s="214">
        <v>24.3</v>
      </c>
      <c r="R10" s="214">
        <v>22.1</v>
      </c>
      <c r="S10" s="214">
        <v>20.6</v>
      </c>
      <c r="T10" s="214">
        <v>20.399999999999999</v>
      </c>
      <c r="U10" s="214">
        <v>21.1</v>
      </c>
      <c r="V10" s="214">
        <v>22</v>
      </c>
      <c r="W10" s="214">
        <v>22.1</v>
      </c>
      <c r="X10" s="214">
        <v>21.9</v>
      </c>
      <c r="Y10" s="214">
        <v>22.3</v>
      </c>
      <c r="Z10" s="214">
        <v>22.1</v>
      </c>
      <c r="AA10" s="214">
        <v>23.2</v>
      </c>
      <c r="AB10" s="214">
        <v>23.4</v>
      </c>
      <c r="AC10" s="214">
        <v>22.6</v>
      </c>
      <c r="AD10" s="214">
        <v>23</v>
      </c>
      <c r="AE10" s="214">
        <v>23.6</v>
      </c>
      <c r="AF10" s="214">
        <v>24.1</v>
      </c>
      <c r="AG10" s="214">
        <v>24.3</v>
      </c>
      <c r="AH10" s="214">
        <v>23.8</v>
      </c>
      <c r="AI10" s="214">
        <v>23.6</v>
      </c>
      <c r="AJ10" s="214">
        <v>23.9</v>
      </c>
    </row>
    <row r="11" spans="1:76" ht="4.1500000000000004" customHeight="1" x14ac:dyDescent="0.35">
      <c r="A11" s="26"/>
      <c r="B11" s="20"/>
      <c r="C11" s="85"/>
      <c r="D11" s="215"/>
      <c r="E11" s="215"/>
      <c r="F11" s="214"/>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P11" s="24"/>
      <c r="BQ11" s="24"/>
      <c r="BR11" s="24"/>
      <c r="BS11" s="24"/>
      <c r="BT11" s="24"/>
      <c r="BU11" s="24"/>
      <c r="BV11" s="24"/>
      <c r="BW11" s="24"/>
      <c r="BX11" s="24"/>
    </row>
    <row r="12" spans="1:76" x14ac:dyDescent="0.35">
      <c r="A12" s="33" t="s">
        <v>112</v>
      </c>
      <c r="B12" s="9" t="s">
        <v>71</v>
      </c>
      <c r="C12" s="85" t="s">
        <v>75</v>
      </c>
      <c r="D12" s="215">
        <v>11.8</v>
      </c>
      <c r="E12" s="215" t="s">
        <v>777</v>
      </c>
      <c r="F12" s="70"/>
      <c r="G12" s="70"/>
      <c r="H12" s="70"/>
      <c r="I12" s="70">
        <v>13895</v>
      </c>
      <c r="J12" s="70">
        <v>10229</v>
      </c>
      <c r="K12" s="70">
        <v>12022</v>
      </c>
      <c r="L12" s="70">
        <v>11458</v>
      </c>
      <c r="M12" s="70">
        <v>11501</v>
      </c>
      <c r="N12" s="70">
        <v>11863</v>
      </c>
      <c r="O12" s="70">
        <v>14723</v>
      </c>
      <c r="P12" s="70">
        <v>15019</v>
      </c>
      <c r="Q12" s="70">
        <v>16534</v>
      </c>
      <c r="R12" s="70">
        <v>19206</v>
      </c>
      <c r="S12" s="70">
        <v>23546</v>
      </c>
      <c r="T12" s="70">
        <v>19639</v>
      </c>
      <c r="U12" s="70">
        <v>19911</v>
      </c>
      <c r="V12" s="70">
        <v>21390</v>
      </c>
      <c r="W12" s="70">
        <v>20912</v>
      </c>
      <c r="X12" s="70">
        <v>23090</v>
      </c>
      <c r="Y12" s="70">
        <v>25587</v>
      </c>
      <c r="Z12" s="70">
        <v>27017</v>
      </c>
      <c r="AA12" s="70">
        <v>29031</v>
      </c>
      <c r="AB12" s="70">
        <v>37198</v>
      </c>
      <c r="AC12" s="70">
        <v>38673</v>
      </c>
      <c r="AD12" s="70">
        <v>42700</v>
      </c>
      <c r="AE12" s="70">
        <v>45989</v>
      </c>
      <c r="AF12" s="70">
        <v>50101</v>
      </c>
      <c r="AG12" s="70">
        <v>51365</v>
      </c>
      <c r="AH12" s="70">
        <v>51158</v>
      </c>
      <c r="AI12" s="70">
        <v>51926</v>
      </c>
      <c r="AJ12" s="70">
        <v>54012</v>
      </c>
    </row>
    <row r="13" spans="1:76" x14ac:dyDescent="0.35">
      <c r="A13" s="33"/>
      <c r="B13" s="20" t="s">
        <v>76</v>
      </c>
      <c r="C13" s="85"/>
      <c r="D13" s="215">
        <v>11.8</v>
      </c>
      <c r="E13" s="215" t="s">
        <v>777</v>
      </c>
      <c r="F13" s="214"/>
      <c r="G13" s="214"/>
      <c r="H13" s="214"/>
      <c r="I13" s="214">
        <v>2.1</v>
      </c>
      <c r="J13" s="214">
        <v>1.4</v>
      </c>
      <c r="K13" s="214">
        <v>1.6</v>
      </c>
      <c r="L13" s="214">
        <v>1.4</v>
      </c>
      <c r="M13" s="214">
        <v>1.3</v>
      </c>
      <c r="N13" s="214">
        <v>1.3</v>
      </c>
      <c r="O13" s="214">
        <v>1.5</v>
      </c>
      <c r="P13" s="214">
        <v>1.4</v>
      </c>
      <c r="Q13" s="214">
        <v>1.4</v>
      </c>
      <c r="R13" s="214">
        <v>1.5</v>
      </c>
      <c r="S13" s="214">
        <v>1.8</v>
      </c>
      <c r="T13" s="214">
        <v>1.4</v>
      </c>
      <c r="U13" s="214">
        <v>1.3</v>
      </c>
      <c r="V13" s="214">
        <v>1.4</v>
      </c>
      <c r="W13" s="214">
        <v>1.3</v>
      </c>
      <c r="X13" s="214">
        <v>1.4</v>
      </c>
      <c r="Y13" s="214">
        <v>1.5</v>
      </c>
      <c r="Z13" s="214">
        <v>1.5</v>
      </c>
      <c r="AA13" s="214">
        <v>1.6</v>
      </c>
      <c r="AB13" s="214">
        <v>1.9</v>
      </c>
      <c r="AC13" s="214">
        <v>1.9</v>
      </c>
      <c r="AD13" s="214">
        <v>2</v>
      </c>
      <c r="AE13" s="214">
        <v>2</v>
      </c>
      <c r="AF13" s="214">
        <v>2</v>
      </c>
      <c r="AG13" s="214">
        <v>1.9</v>
      </c>
      <c r="AH13" s="214">
        <v>1.9</v>
      </c>
      <c r="AI13" s="214">
        <v>1.8</v>
      </c>
      <c r="AJ13" s="214">
        <v>1.8</v>
      </c>
    </row>
    <row r="14" spans="1:76" ht="4.1500000000000004" customHeight="1" x14ac:dyDescent="0.35">
      <c r="A14" s="19"/>
      <c r="B14" s="20"/>
      <c r="C14" s="85"/>
      <c r="D14" s="215"/>
      <c r="E14" s="215"/>
      <c r="F14" s="214"/>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P14" s="24"/>
      <c r="BQ14" s="24"/>
      <c r="BR14" s="24"/>
      <c r="BS14" s="24"/>
      <c r="BT14" s="24"/>
      <c r="BU14" s="24"/>
      <c r="BV14" s="24"/>
      <c r="BW14" s="24"/>
      <c r="BX14" s="24"/>
    </row>
    <row r="15" spans="1:76" x14ac:dyDescent="0.35">
      <c r="A15" s="304" t="s">
        <v>113</v>
      </c>
      <c r="B15" s="9" t="s">
        <v>71</v>
      </c>
      <c r="C15" s="85"/>
      <c r="D15" s="215">
        <v>11.6</v>
      </c>
      <c r="E15" s="215" t="s">
        <v>776</v>
      </c>
      <c r="F15" s="70">
        <v>145940</v>
      </c>
      <c r="G15" s="70">
        <v>148788</v>
      </c>
      <c r="H15" s="70">
        <v>146925</v>
      </c>
      <c r="I15" s="70">
        <v>155728</v>
      </c>
      <c r="J15" s="70">
        <v>180277</v>
      </c>
      <c r="K15" s="70">
        <v>193214</v>
      </c>
      <c r="L15" s="70">
        <v>201402</v>
      </c>
      <c r="M15" s="70">
        <v>215634</v>
      </c>
      <c r="N15" s="70">
        <v>229427</v>
      </c>
      <c r="O15" s="70">
        <v>241977</v>
      </c>
      <c r="P15" s="70">
        <v>259197</v>
      </c>
      <c r="Q15" s="70">
        <v>280335</v>
      </c>
      <c r="R15" s="70">
        <v>324889</v>
      </c>
      <c r="S15" s="70">
        <v>340354</v>
      </c>
      <c r="T15" s="70">
        <v>356710</v>
      </c>
      <c r="U15" s="70">
        <v>377948</v>
      </c>
      <c r="V15" s="70">
        <v>383351</v>
      </c>
      <c r="W15" s="70">
        <v>415691</v>
      </c>
      <c r="X15" s="70">
        <v>418956</v>
      </c>
      <c r="Y15" s="70">
        <v>430739</v>
      </c>
      <c r="Z15" s="70">
        <v>449712</v>
      </c>
      <c r="AA15" s="70">
        <v>461490</v>
      </c>
      <c r="AB15" s="70">
        <v>485869</v>
      </c>
      <c r="AC15" s="70">
        <v>578117</v>
      </c>
      <c r="AD15" s="70">
        <v>651916</v>
      </c>
      <c r="AE15" s="70">
        <v>623050</v>
      </c>
      <c r="AF15" s="70">
        <v>637025</v>
      </c>
      <c r="AG15" s="70">
        <v>689306</v>
      </c>
      <c r="AH15" s="70">
        <v>715990</v>
      </c>
      <c r="AI15" s="70">
        <v>751944</v>
      </c>
      <c r="AJ15" s="70">
        <v>783537</v>
      </c>
    </row>
    <row r="16" spans="1:76" x14ac:dyDescent="0.35">
      <c r="A16" s="304"/>
      <c r="B16" s="20" t="s">
        <v>76</v>
      </c>
      <c r="C16" s="85"/>
      <c r="D16" s="215">
        <v>11.6</v>
      </c>
      <c r="E16" s="215" t="s">
        <v>776</v>
      </c>
      <c r="F16" s="214">
        <v>26.2</v>
      </c>
      <c r="G16" s="214">
        <v>25.3</v>
      </c>
      <c r="H16" s="214">
        <v>23.6</v>
      </c>
      <c r="I16" s="214">
        <v>23.5</v>
      </c>
      <c r="J16" s="214">
        <v>25.5</v>
      </c>
      <c r="K16" s="214">
        <v>25.5</v>
      </c>
      <c r="L16" s="214">
        <v>25.1</v>
      </c>
      <c r="M16" s="214">
        <v>25</v>
      </c>
      <c r="N16" s="214">
        <v>24.8</v>
      </c>
      <c r="O16" s="214">
        <v>24.2</v>
      </c>
      <c r="P16" s="214">
        <v>23.8</v>
      </c>
      <c r="Q16" s="214">
        <v>23.8</v>
      </c>
      <c r="R16" s="214">
        <v>25.8</v>
      </c>
      <c r="S16" s="214">
        <v>26.1</v>
      </c>
      <c r="T16" s="214">
        <v>25.1</v>
      </c>
      <c r="U16" s="214">
        <v>25.2</v>
      </c>
      <c r="V16" s="214">
        <v>24.9</v>
      </c>
      <c r="W16" s="214">
        <v>26</v>
      </c>
      <c r="X16" s="214">
        <v>25.8</v>
      </c>
      <c r="Y16" s="214">
        <v>26</v>
      </c>
      <c r="Z16" s="214">
        <v>25.6</v>
      </c>
      <c r="AA16" s="214">
        <v>25</v>
      </c>
      <c r="AB16" s="214">
        <v>24.9</v>
      </c>
      <c r="AC16" s="214">
        <v>29.1</v>
      </c>
      <c r="AD16" s="214">
        <v>31.2</v>
      </c>
      <c r="AE16" s="214">
        <v>26.7</v>
      </c>
      <c r="AF16" s="214">
        <v>24.9</v>
      </c>
      <c r="AG16" s="214">
        <v>25.8</v>
      </c>
      <c r="AH16" s="214">
        <v>26.2</v>
      </c>
      <c r="AI16" s="214">
        <v>26.3</v>
      </c>
      <c r="AJ16" s="214">
        <v>26.1</v>
      </c>
    </row>
    <row r="17" spans="1:76" ht="4.1500000000000004" customHeight="1" x14ac:dyDescent="0.35">
      <c r="A17" s="19"/>
      <c r="B17" s="20"/>
      <c r="C17" s="85"/>
      <c r="D17" s="215"/>
      <c r="E17" s="215"/>
      <c r="F17" s="214"/>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P17" s="24"/>
      <c r="BQ17" s="24"/>
      <c r="BR17" s="24"/>
      <c r="BS17" s="24"/>
      <c r="BT17" s="24"/>
      <c r="BU17" s="24"/>
      <c r="BV17" s="24"/>
      <c r="BW17" s="24"/>
      <c r="BX17" s="24"/>
    </row>
    <row r="18" spans="1:76" x14ac:dyDescent="0.35">
      <c r="A18" s="304" t="s">
        <v>114</v>
      </c>
      <c r="B18" s="9" t="s">
        <v>71</v>
      </c>
      <c r="C18" s="85" t="s">
        <v>80</v>
      </c>
      <c r="D18" s="215">
        <v>11.6</v>
      </c>
      <c r="E18" s="215" t="s">
        <v>776</v>
      </c>
      <c r="F18" s="70">
        <v>-4252</v>
      </c>
      <c r="G18" s="70">
        <v>-1968</v>
      </c>
      <c r="H18" s="70">
        <v>5181</v>
      </c>
      <c r="I18" s="70">
        <v>11576</v>
      </c>
      <c r="J18" s="70">
        <v>5829</v>
      </c>
      <c r="K18" s="70">
        <v>-2782</v>
      </c>
      <c r="L18" s="70">
        <v>5376</v>
      </c>
      <c r="M18" s="70">
        <v>6409</v>
      </c>
      <c r="N18" s="70">
        <v>12926</v>
      </c>
      <c r="O18" s="70">
        <v>18592</v>
      </c>
      <c r="P18" s="70">
        <v>18698</v>
      </c>
      <c r="Q18" s="70">
        <v>23068</v>
      </c>
      <c r="R18" s="70">
        <v>-26382</v>
      </c>
      <c r="S18" s="70">
        <v>-47967</v>
      </c>
      <c r="T18" s="70">
        <v>-47506</v>
      </c>
      <c r="U18" s="70">
        <v>-40624</v>
      </c>
      <c r="V18" s="70">
        <v>-23855</v>
      </c>
      <c r="W18" s="70">
        <v>-41540</v>
      </c>
      <c r="X18" s="70">
        <v>-39501</v>
      </c>
      <c r="Y18" s="70">
        <v>-35684</v>
      </c>
      <c r="Z18" s="70">
        <v>-33989</v>
      </c>
      <c r="AA18" s="70">
        <v>-5209</v>
      </c>
      <c r="AB18" s="70">
        <v>7476</v>
      </c>
      <c r="AC18" s="70">
        <v>-91839</v>
      </c>
      <c r="AD18" s="70">
        <v>-128904</v>
      </c>
      <c r="AE18" s="70">
        <v>-26649</v>
      </c>
      <c r="AF18" s="70">
        <v>31363</v>
      </c>
      <c r="AG18" s="70">
        <v>11316</v>
      </c>
      <c r="AH18" s="70">
        <v>-15697</v>
      </c>
      <c r="AI18" s="70">
        <v>-25900</v>
      </c>
      <c r="AJ18" s="70">
        <v>-13185</v>
      </c>
    </row>
    <row r="19" spans="1:76" x14ac:dyDescent="0.35">
      <c r="A19" s="304"/>
      <c r="B19" s="20" t="s">
        <v>76</v>
      </c>
      <c r="C19" s="85"/>
      <c r="D19" s="215">
        <v>11.6</v>
      </c>
      <c r="E19" s="215" t="s">
        <v>776</v>
      </c>
      <c r="F19" s="214">
        <v>-0.8</v>
      </c>
      <c r="G19" s="214">
        <v>-0.3</v>
      </c>
      <c r="H19" s="214">
        <v>0.8</v>
      </c>
      <c r="I19" s="214">
        <v>1.7</v>
      </c>
      <c r="J19" s="214">
        <v>0.8</v>
      </c>
      <c r="K19" s="214">
        <v>-0.4</v>
      </c>
      <c r="L19" s="214">
        <v>0.7</v>
      </c>
      <c r="M19" s="214">
        <v>0.7</v>
      </c>
      <c r="N19" s="214">
        <v>1.4</v>
      </c>
      <c r="O19" s="214">
        <v>1.9</v>
      </c>
      <c r="P19" s="214">
        <v>1.7</v>
      </c>
      <c r="Q19" s="214">
        <v>2</v>
      </c>
      <c r="R19" s="214">
        <v>-2.1</v>
      </c>
      <c r="S19" s="214">
        <v>-3.7</v>
      </c>
      <c r="T19" s="214">
        <v>-3.3</v>
      </c>
      <c r="U19" s="214">
        <v>-2.7</v>
      </c>
      <c r="V19" s="214">
        <v>-1.6</v>
      </c>
      <c r="W19" s="214">
        <v>-2.6</v>
      </c>
      <c r="X19" s="214">
        <v>-2.4</v>
      </c>
      <c r="Y19" s="214">
        <v>-2.2000000000000002</v>
      </c>
      <c r="Z19" s="214">
        <v>-1.9</v>
      </c>
      <c r="AA19" s="214">
        <v>-0.3</v>
      </c>
      <c r="AB19" s="214">
        <v>0.4</v>
      </c>
      <c r="AC19" s="214">
        <v>-4.5999999999999996</v>
      </c>
      <c r="AD19" s="214">
        <v>-6.2</v>
      </c>
      <c r="AE19" s="214">
        <v>-1.1000000000000001</v>
      </c>
      <c r="AF19" s="214">
        <v>1.2</v>
      </c>
      <c r="AG19" s="214">
        <v>0.4</v>
      </c>
      <c r="AH19" s="214">
        <v>-0.6</v>
      </c>
      <c r="AI19" s="214">
        <v>-0.9</v>
      </c>
      <c r="AJ19" s="214">
        <v>-0.4</v>
      </c>
    </row>
    <row r="20" spans="1:76" ht="4.1500000000000004" customHeight="1" x14ac:dyDescent="0.35">
      <c r="A20" s="19"/>
      <c r="B20" s="20"/>
      <c r="C20" s="85"/>
      <c r="D20" s="215"/>
      <c r="E20" s="215"/>
      <c r="F20" s="214"/>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P20" s="24"/>
      <c r="BQ20" s="24"/>
      <c r="BR20" s="24"/>
      <c r="BS20" s="24"/>
      <c r="BT20" s="24"/>
      <c r="BU20" s="24"/>
      <c r="BV20" s="24"/>
      <c r="BW20" s="24"/>
      <c r="BX20" s="24"/>
    </row>
    <row r="21" spans="1:76" x14ac:dyDescent="0.35">
      <c r="A21" s="304" t="s">
        <v>115</v>
      </c>
      <c r="B21" s="9" t="s">
        <v>71</v>
      </c>
      <c r="C21" s="85"/>
      <c r="D21" s="215">
        <v>11.6</v>
      </c>
      <c r="E21" s="215" t="s">
        <v>776</v>
      </c>
      <c r="F21" s="70">
        <v>90</v>
      </c>
      <c r="G21" s="70">
        <v>147</v>
      </c>
      <c r="H21" s="70">
        <v>1433</v>
      </c>
      <c r="I21" s="70">
        <v>-69</v>
      </c>
      <c r="J21" s="70">
        <v>8</v>
      </c>
      <c r="K21" s="70">
        <v>382</v>
      </c>
      <c r="L21" s="70">
        <v>287</v>
      </c>
      <c r="M21" s="70">
        <v>660</v>
      </c>
      <c r="N21" s="70">
        <v>1034</v>
      </c>
      <c r="O21" s="70">
        <v>2498</v>
      </c>
      <c r="P21" s="70">
        <v>2333</v>
      </c>
      <c r="Q21" s="70">
        <v>2593</v>
      </c>
      <c r="R21" s="70">
        <v>4064</v>
      </c>
      <c r="S21" s="70">
        <v>6433</v>
      </c>
      <c r="T21" s="70">
        <v>5297</v>
      </c>
      <c r="U21" s="70">
        <v>4850</v>
      </c>
      <c r="V21" s="70">
        <v>987</v>
      </c>
      <c r="W21" s="70">
        <v>3850</v>
      </c>
      <c r="X21" s="70">
        <v>2706</v>
      </c>
      <c r="Y21" s="70">
        <v>3829</v>
      </c>
      <c r="Z21" s="70">
        <v>2876</v>
      </c>
      <c r="AA21" s="70">
        <v>1284</v>
      </c>
      <c r="AB21" s="70">
        <v>6126</v>
      </c>
      <c r="AC21" s="70">
        <v>4005</v>
      </c>
      <c r="AD21" s="70">
        <v>7204</v>
      </c>
      <c r="AE21" s="70">
        <v>8412</v>
      </c>
      <c r="AF21" s="70">
        <v>9437</v>
      </c>
      <c r="AG21" s="70">
        <v>8895</v>
      </c>
      <c r="AH21" s="70">
        <v>9078</v>
      </c>
      <c r="AI21" s="70">
        <v>7074</v>
      </c>
      <c r="AJ21" s="70">
        <v>9681</v>
      </c>
    </row>
    <row r="22" spans="1:76" x14ac:dyDescent="0.35">
      <c r="A22" s="304"/>
      <c r="B22" s="20" t="s">
        <v>76</v>
      </c>
      <c r="C22" s="85"/>
      <c r="D22" s="215">
        <v>11.6</v>
      </c>
      <c r="E22" s="215" t="s">
        <v>776</v>
      </c>
      <c r="F22" s="214">
        <v>0</v>
      </c>
      <c r="G22" s="214">
        <v>0</v>
      </c>
      <c r="H22" s="214">
        <v>0.2</v>
      </c>
      <c r="I22" s="214">
        <v>0</v>
      </c>
      <c r="J22" s="214">
        <v>0</v>
      </c>
      <c r="K22" s="214">
        <v>0.1</v>
      </c>
      <c r="L22" s="214">
        <v>0</v>
      </c>
      <c r="M22" s="214">
        <v>0.1</v>
      </c>
      <c r="N22" s="214">
        <v>0.1</v>
      </c>
      <c r="O22" s="214">
        <v>0.2</v>
      </c>
      <c r="P22" s="214">
        <v>0.2</v>
      </c>
      <c r="Q22" s="214">
        <v>0.2</v>
      </c>
      <c r="R22" s="214">
        <v>0.3</v>
      </c>
      <c r="S22" s="214">
        <v>0.5</v>
      </c>
      <c r="T22" s="214">
        <v>0.4</v>
      </c>
      <c r="U22" s="214">
        <v>0.3</v>
      </c>
      <c r="V22" s="214">
        <v>0.1</v>
      </c>
      <c r="W22" s="214">
        <v>0.2</v>
      </c>
      <c r="X22" s="214">
        <v>0.2</v>
      </c>
      <c r="Y22" s="214">
        <v>0.2</v>
      </c>
      <c r="Z22" s="214">
        <v>0.2</v>
      </c>
      <c r="AA22" s="214">
        <v>0.1</v>
      </c>
      <c r="AB22" s="214">
        <v>0.3</v>
      </c>
      <c r="AC22" s="214">
        <v>0.2</v>
      </c>
      <c r="AD22" s="214">
        <v>0.3</v>
      </c>
      <c r="AE22" s="214">
        <v>0.4</v>
      </c>
      <c r="AF22" s="214">
        <v>0.4</v>
      </c>
      <c r="AG22" s="214">
        <v>0.3</v>
      </c>
      <c r="AH22" s="214">
        <v>0.3</v>
      </c>
      <c r="AI22" s="214">
        <v>0.2</v>
      </c>
      <c r="AJ22" s="214">
        <v>0.3</v>
      </c>
    </row>
    <row r="23" spans="1:76" ht="4.1500000000000004" customHeight="1" x14ac:dyDescent="0.35">
      <c r="A23" s="19"/>
      <c r="B23" s="20"/>
      <c r="C23" s="85"/>
      <c r="D23" s="215"/>
      <c r="E23" s="215"/>
      <c r="F23" s="214"/>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P23" s="24"/>
      <c r="BQ23" s="24"/>
      <c r="BR23" s="24"/>
      <c r="BS23" s="24"/>
      <c r="BT23" s="24"/>
      <c r="BU23" s="24"/>
      <c r="BV23" s="24"/>
      <c r="BW23" s="24"/>
      <c r="BX23" s="24"/>
    </row>
    <row r="24" spans="1:76" x14ac:dyDescent="0.35">
      <c r="A24" s="304" t="s">
        <v>116</v>
      </c>
      <c r="B24" s="9" t="s">
        <v>71</v>
      </c>
      <c r="C24" s="85" t="s">
        <v>87</v>
      </c>
      <c r="D24" s="215">
        <v>11.6</v>
      </c>
      <c r="E24" s="215" t="s">
        <v>776</v>
      </c>
      <c r="F24" s="70">
        <v>-4342</v>
      </c>
      <c r="G24" s="70">
        <v>-2115</v>
      </c>
      <c r="H24" s="70">
        <v>3748</v>
      </c>
      <c r="I24" s="70">
        <v>11645</v>
      </c>
      <c r="J24" s="70">
        <v>5820</v>
      </c>
      <c r="K24" s="70">
        <v>-3164</v>
      </c>
      <c r="L24" s="70">
        <v>5088</v>
      </c>
      <c r="M24" s="70">
        <v>5749</v>
      </c>
      <c r="N24" s="70">
        <v>11892</v>
      </c>
      <c r="O24" s="70">
        <v>16094</v>
      </c>
      <c r="P24" s="70">
        <v>16365</v>
      </c>
      <c r="Q24" s="70">
        <v>20475</v>
      </c>
      <c r="R24" s="70">
        <v>-30445</v>
      </c>
      <c r="S24" s="70">
        <v>-54400</v>
      </c>
      <c r="T24" s="70">
        <v>-52802</v>
      </c>
      <c r="U24" s="70">
        <v>-45474</v>
      </c>
      <c r="V24" s="70">
        <v>-24842</v>
      </c>
      <c r="W24" s="70">
        <v>-45390</v>
      </c>
      <c r="X24" s="70">
        <v>-42206</v>
      </c>
      <c r="Y24" s="70">
        <v>-39513</v>
      </c>
      <c r="Z24" s="70">
        <v>-36865</v>
      </c>
      <c r="AA24" s="70">
        <v>-6493</v>
      </c>
      <c r="AB24" s="70">
        <v>1350</v>
      </c>
      <c r="AC24" s="70">
        <v>-95844</v>
      </c>
      <c r="AD24" s="70">
        <v>-136108</v>
      </c>
      <c r="AE24" s="70">
        <v>-35061</v>
      </c>
      <c r="AF24" s="70">
        <v>21926</v>
      </c>
      <c r="AG24" s="70">
        <v>2421</v>
      </c>
      <c r="AH24" s="70">
        <v>-24775</v>
      </c>
      <c r="AI24" s="70">
        <v>-32974</v>
      </c>
      <c r="AJ24" s="70">
        <v>-22866</v>
      </c>
    </row>
    <row r="25" spans="1:76" x14ac:dyDescent="0.35">
      <c r="A25" s="304"/>
      <c r="B25" s="20" t="s">
        <v>76</v>
      </c>
      <c r="C25" s="211"/>
      <c r="D25" s="215">
        <v>11.6</v>
      </c>
      <c r="E25" s="215" t="s">
        <v>776</v>
      </c>
      <c r="F25" s="214">
        <v>-0.8</v>
      </c>
      <c r="G25" s="214">
        <v>-0.4</v>
      </c>
      <c r="H25" s="214">
        <v>0.6</v>
      </c>
      <c r="I25" s="214">
        <v>1.8</v>
      </c>
      <c r="J25" s="214">
        <v>0.8</v>
      </c>
      <c r="K25" s="214">
        <v>-0.4</v>
      </c>
      <c r="L25" s="214">
        <v>0.6</v>
      </c>
      <c r="M25" s="214">
        <v>0.7</v>
      </c>
      <c r="N25" s="214">
        <v>1.3</v>
      </c>
      <c r="O25" s="214">
        <v>1.6</v>
      </c>
      <c r="P25" s="214">
        <v>1.5</v>
      </c>
      <c r="Q25" s="214">
        <v>1.7</v>
      </c>
      <c r="R25" s="214">
        <v>-2.4</v>
      </c>
      <c r="S25" s="214">
        <v>-4.2</v>
      </c>
      <c r="T25" s="214">
        <v>-3.7</v>
      </c>
      <c r="U25" s="214">
        <v>-3</v>
      </c>
      <c r="V25" s="214">
        <v>-1.6</v>
      </c>
      <c r="W25" s="214">
        <v>-2.8</v>
      </c>
      <c r="X25" s="214">
        <v>-2.6</v>
      </c>
      <c r="Y25" s="214">
        <v>-2.4</v>
      </c>
      <c r="Z25" s="214">
        <v>-2.1</v>
      </c>
      <c r="AA25" s="214">
        <v>-0.4</v>
      </c>
      <c r="AB25" s="214">
        <v>0.1</v>
      </c>
      <c r="AC25" s="214">
        <v>-4.8</v>
      </c>
      <c r="AD25" s="214">
        <v>-6.5</v>
      </c>
      <c r="AE25" s="214">
        <v>-1.5</v>
      </c>
      <c r="AF25" s="214">
        <v>0.9</v>
      </c>
      <c r="AG25" s="214">
        <v>0.1</v>
      </c>
      <c r="AH25" s="214">
        <v>-0.9</v>
      </c>
      <c r="AI25" s="214">
        <v>-1.2</v>
      </c>
      <c r="AJ25" s="214">
        <v>-0.8</v>
      </c>
    </row>
    <row r="26" spans="1:76" x14ac:dyDescent="0.35">
      <c r="A26" s="234"/>
      <c r="B26" s="20"/>
      <c r="C26" s="21"/>
      <c r="D26" s="21"/>
      <c r="E26" s="14"/>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5"/>
    </row>
    <row r="27" spans="1:76" x14ac:dyDescent="0.35">
      <c r="A27" s="239"/>
      <c r="B27" s="20"/>
      <c r="C27" s="21"/>
      <c r="E27" s="20"/>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3"/>
    </row>
    <row r="28" spans="1:76" x14ac:dyDescent="0.35">
      <c r="A28" s="293" t="s">
        <v>92</v>
      </c>
      <c r="AH28" s="24"/>
      <c r="AI28" s="25"/>
    </row>
    <row r="29" spans="1:76" x14ac:dyDescent="0.35">
      <c r="A29" s="293" t="s">
        <v>117</v>
      </c>
      <c r="AH29" s="24"/>
      <c r="AI29" s="25"/>
    </row>
    <row r="30" spans="1:76" x14ac:dyDescent="0.35">
      <c r="A30" s="293" t="s">
        <v>118</v>
      </c>
      <c r="AH30" s="24"/>
      <c r="AI30" s="25"/>
    </row>
    <row r="31" spans="1:76" x14ac:dyDescent="0.35">
      <c r="A31" s="293" t="s">
        <v>119</v>
      </c>
      <c r="AH31" s="24"/>
      <c r="AI31" s="25"/>
    </row>
    <row r="32" spans="1:76" x14ac:dyDescent="0.35">
      <c r="A32" s="293" t="s">
        <v>96</v>
      </c>
      <c r="AH32" s="24"/>
      <c r="AI32" s="23"/>
    </row>
    <row r="33" spans="1:56" x14ac:dyDescent="0.35">
      <c r="A33" s="293" t="str">
        <f>"Source: "&amp;'[1]Table of contents'!$B$4</f>
        <v>Source: 2023-24 MYEFO</v>
      </c>
      <c r="AH33" s="24"/>
      <c r="AI33" s="25"/>
    </row>
    <row r="34" spans="1:56" x14ac:dyDescent="0.35">
      <c r="A34" s="237"/>
      <c r="AH34" s="24"/>
      <c r="AI34" s="25"/>
      <c r="BD34" s="24"/>
    </row>
    <row r="35" spans="1:56" x14ac:dyDescent="0.35">
      <c r="A35" s="237"/>
      <c r="AH35" s="24"/>
      <c r="AI35" s="25"/>
      <c r="BD35" s="24"/>
    </row>
    <row r="36" spans="1:56" x14ac:dyDescent="0.35">
      <c r="AH36" s="24"/>
      <c r="AI36" s="25"/>
      <c r="BD36" s="24"/>
    </row>
    <row r="37" spans="1:56" x14ac:dyDescent="0.35">
      <c r="AH37" s="24"/>
      <c r="AI37" s="25"/>
      <c r="BD37" s="24"/>
    </row>
    <row r="38" spans="1:56" x14ac:dyDescent="0.35">
      <c r="BD38" s="24"/>
    </row>
    <row r="39" spans="1:56" x14ac:dyDescent="0.35">
      <c r="BD39" s="24"/>
    </row>
    <row r="40" spans="1:56" x14ac:dyDescent="0.35">
      <c r="BD40" s="24"/>
    </row>
    <row r="41" spans="1:56" x14ac:dyDescent="0.35">
      <c r="BD41" s="24"/>
    </row>
    <row r="42" spans="1:56" x14ac:dyDescent="0.35">
      <c r="BD42" s="24"/>
    </row>
    <row r="58" spans="6:6" x14ac:dyDescent="0.35">
      <c r="F58"/>
    </row>
    <row r="81" spans="6:6" x14ac:dyDescent="0.35">
      <c r="F81"/>
    </row>
  </sheetData>
  <mergeCells count="5">
    <mergeCell ref="A6:A7"/>
    <mergeCell ref="A15:A16"/>
    <mergeCell ref="A18:A19"/>
    <mergeCell ref="A21:A22"/>
    <mergeCell ref="A24:A25"/>
  </mergeCells>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8A9A8-C427-4A0D-ADE3-63B7DD22EEE5}">
  <dimension ref="A1:BZ8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ColWidth="8.54296875" defaultRowHeight="14.5" x14ac:dyDescent="0.35"/>
  <cols>
    <col min="1" max="1" width="37.54296875" style="9" customWidth="1"/>
    <col min="2" max="2" width="12.453125" style="36" customWidth="1"/>
    <col min="3" max="3" width="6.54296875" style="14" customWidth="1"/>
    <col min="4" max="4" width="20.54296875" style="14" customWidth="1"/>
    <col min="5" max="5" width="17.26953125" style="14" customWidth="1"/>
    <col min="6" max="43" width="10.54296875" style="9" customWidth="1"/>
    <col min="44" max="61" width="8.54296875" style="9"/>
    <col min="62" max="62" width="11.26953125" style="9" bestFit="1" customWidth="1"/>
    <col min="63" max="66" width="10.54296875" style="9" bestFit="1" customWidth="1"/>
    <col min="67" max="16384" width="8.54296875" style="9"/>
  </cols>
  <sheetData>
    <row r="1" spans="1:78" ht="15.5" x14ac:dyDescent="0.35">
      <c r="A1" s="13" t="s">
        <v>120</v>
      </c>
      <c r="C1" s="85" t="s">
        <v>6</v>
      </c>
      <c r="D1" s="12"/>
    </row>
    <row r="2" spans="1:78" ht="15.5" x14ac:dyDescent="0.35">
      <c r="A2" s="13"/>
    </row>
    <row r="3" spans="1:78" s="32" customFormat="1" x14ac:dyDescent="0.35">
      <c r="A3" s="31"/>
      <c r="B3" s="15" t="s">
        <v>8</v>
      </c>
      <c r="C3" s="16" t="s">
        <v>9</v>
      </c>
      <c r="D3" s="16" t="s">
        <v>10</v>
      </c>
      <c r="E3" s="16" t="s">
        <v>10</v>
      </c>
      <c r="F3" s="17" t="s">
        <v>29</v>
      </c>
      <c r="G3" s="17" t="s">
        <v>30</v>
      </c>
      <c r="H3" s="17" t="s">
        <v>31</v>
      </c>
      <c r="I3" s="17" t="s">
        <v>32</v>
      </c>
      <c r="J3" s="17" t="s">
        <v>33</v>
      </c>
      <c r="K3" s="17" t="s">
        <v>34</v>
      </c>
      <c r="L3" s="17" t="s">
        <v>35</v>
      </c>
      <c r="M3" s="17" t="s">
        <v>36</v>
      </c>
      <c r="N3" s="17" t="s">
        <v>37</v>
      </c>
      <c r="O3" s="17" t="s">
        <v>38</v>
      </c>
      <c r="P3" s="17" t="s">
        <v>39</v>
      </c>
      <c r="Q3" s="17" t="s">
        <v>40</v>
      </c>
      <c r="R3" s="17" t="s">
        <v>41</v>
      </c>
      <c r="S3" s="17" t="s">
        <v>42</v>
      </c>
      <c r="T3" s="17" t="s">
        <v>43</v>
      </c>
      <c r="U3" s="17" t="s">
        <v>44</v>
      </c>
      <c r="V3" s="17" t="s">
        <v>45</v>
      </c>
      <c r="W3" s="17" t="s">
        <v>46</v>
      </c>
      <c r="X3" s="17" t="s">
        <v>47</v>
      </c>
      <c r="Y3" s="17" t="s">
        <v>48</v>
      </c>
      <c r="Z3" s="17" t="s">
        <v>49</v>
      </c>
      <c r="AA3" s="17" t="s">
        <v>50</v>
      </c>
      <c r="AB3" s="17" t="s">
        <v>51</v>
      </c>
      <c r="AC3" s="17" t="s">
        <v>52</v>
      </c>
      <c r="AD3" s="17" t="s">
        <v>53</v>
      </c>
      <c r="AE3" s="17" t="s">
        <v>54</v>
      </c>
      <c r="AF3" s="17" t="s">
        <v>55</v>
      </c>
      <c r="AG3" s="17" t="s">
        <v>56</v>
      </c>
      <c r="AH3" s="17" t="s">
        <v>57</v>
      </c>
      <c r="AI3" s="17" t="s">
        <v>58</v>
      </c>
      <c r="AJ3" s="17" t="s">
        <v>59</v>
      </c>
      <c r="AK3" s="17" t="s">
        <v>60</v>
      </c>
      <c r="AL3" s="17" t="s">
        <v>61</v>
      </c>
      <c r="AM3" s="17" t="s">
        <v>62</v>
      </c>
      <c r="AN3" s="17" t="s">
        <v>63</v>
      </c>
      <c r="AO3" s="17" t="s">
        <v>64</v>
      </c>
      <c r="AP3" s="17" t="s">
        <v>65</v>
      </c>
      <c r="AQ3" s="17" t="s">
        <v>66</v>
      </c>
      <c r="AR3" s="17" t="s">
        <v>67</v>
      </c>
    </row>
    <row r="4" spans="1:78" s="32" customFormat="1" x14ac:dyDescent="0.35">
      <c r="A4" s="31"/>
      <c r="B4" s="15"/>
      <c r="C4" s="16"/>
      <c r="D4" s="16" t="s">
        <v>68</v>
      </c>
      <c r="E4" s="16" t="s">
        <v>768</v>
      </c>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t="s">
        <v>69</v>
      </c>
      <c r="AP4" s="17" t="s">
        <v>69</v>
      </c>
      <c r="AQ4" s="17" t="s">
        <v>69</v>
      </c>
      <c r="AR4" s="17" t="s">
        <v>69</v>
      </c>
    </row>
    <row r="5" spans="1:78" ht="4.1500000000000004" customHeight="1" x14ac:dyDescent="0.35">
      <c r="A5" s="19"/>
      <c r="B5" s="37"/>
      <c r="C5" s="21"/>
      <c r="F5" s="21"/>
      <c r="G5" s="14"/>
      <c r="H5" s="22"/>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R5" s="24"/>
      <c r="BS5" s="24"/>
      <c r="BT5" s="24"/>
      <c r="BU5" s="24"/>
      <c r="BV5" s="24"/>
      <c r="BW5" s="24"/>
      <c r="BX5" s="24"/>
      <c r="BY5" s="24"/>
      <c r="BZ5" s="24"/>
    </row>
    <row r="6" spans="1:78" x14ac:dyDescent="0.35">
      <c r="A6" s="38" t="s">
        <v>121</v>
      </c>
    </row>
    <row r="7" spans="1:78" x14ac:dyDescent="0.35">
      <c r="A7" s="253" t="s">
        <v>122</v>
      </c>
      <c r="C7" s="109"/>
    </row>
    <row r="8" spans="1:78" x14ac:dyDescent="0.35">
      <c r="A8" s="39" t="s">
        <v>74</v>
      </c>
      <c r="B8" s="36" t="s">
        <v>71</v>
      </c>
      <c r="C8" s="85" t="s">
        <v>75</v>
      </c>
      <c r="D8" s="85">
        <v>11.9</v>
      </c>
      <c r="E8" s="85" t="s">
        <v>778</v>
      </c>
      <c r="F8" s="70">
        <v>90748</v>
      </c>
      <c r="G8" s="70">
        <v>98625</v>
      </c>
      <c r="H8" s="70">
        <v>100227</v>
      </c>
      <c r="I8" s="70">
        <v>95840</v>
      </c>
      <c r="J8" s="70">
        <v>97633</v>
      </c>
      <c r="K8" s="70">
        <v>103824</v>
      </c>
      <c r="L8" s="70">
        <v>113458</v>
      </c>
      <c r="M8" s="70">
        <v>124429</v>
      </c>
      <c r="N8" s="70">
        <v>133592</v>
      </c>
      <c r="O8" s="70">
        <v>140736</v>
      </c>
      <c r="P8" s="70">
        <v>152063</v>
      </c>
      <c r="Q8" s="70">
        <v>166199</v>
      </c>
      <c r="R8" s="70">
        <v>182996</v>
      </c>
      <c r="S8" s="70">
        <v>187588</v>
      </c>
      <c r="T8" s="70">
        <v>204613</v>
      </c>
      <c r="U8" s="70">
        <v>217775</v>
      </c>
      <c r="V8" s="70">
        <v>235984</v>
      </c>
      <c r="W8" s="70">
        <v>255943</v>
      </c>
      <c r="X8" s="70">
        <v>272637</v>
      </c>
      <c r="Y8" s="70">
        <v>294917</v>
      </c>
      <c r="Z8" s="70">
        <v>292600</v>
      </c>
      <c r="AA8" s="70">
        <v>284662</v>
      </c>
      <c r="AB8" s="70">
        <v>302024</v>
      </c>
      <c r="AC8" s="70">
        <v>329874</v>
      </c>
      <c r="AD8" s="70">
        <v>351052</v>
      </c>
      <c r="AE8" s="70">
        <v>360322</v>
      </c>
      <c r="AF8" s="70">
        <v>378301</v>
      </c>
      <c r="AG8" s="70">
        <v>386924</v>
      </c>
      <c r="AH8" s="70">
        <v>409868</v>
      </c>
      <c r="AI8" s="70">
        <v>446905</v>
      </c>
      <c r="AJ8" s="70">
        <v>485286</v>
      </c>
      <c r="AK8" s="70">
        <v>469398</v>
      </c>
      <c r="AL8" s="70">
        <v>519913</v>
      </c>
      <c r="AM8" s="70">
        <v>584358</v>
      </c>
      <c r="AN8" s="70">
        <v>649477</v>
      </c>
      <c r="AO8" s="70">
        <v>685266</v>
      </c>
      <c r="AP8" s="70">
        <v>690721</v>
      </c>
      <c r="AQ8" s="70">
        <v>711339</v>
      </c>
      <c r="AR8" s="70">
        <v>755377</v>
      </c>
    </row>
    <row r="9" spans="1:78" x14ac:dyDescent="0.35">
      <c r="A9" s="39" t="s">
        <v>79</v>
      </c>
      <c r="B9" s="36" t="s">
        <v>71</v>
      </c>
      <c r="C9" s="85" t="s">
        <v>80</v>
      </c>
      <c r="D9" s="85">
        <v>11.9</v>
      </c>
      <c r="E9" s="85" t="s">
        <v>778</v>
      </c>
      <c r="F9" s="70">
        <v>85326</v>
      </c>
      <c r="G9" s="70">
        <v>92684</v>
      </c>
      <c r="H9" s="70">
        <v>100665</v>
      </c>
      <c r="I9" s="70">
        <v>108472</v>
      </c>
      <c r="J9" s="70">
        <v>115751</v>
      </c>
      <c r="K9" s="70">
        <v>122009</v>
      </c>
      <c r="L9" s="70">
        <v>127619</v>
      </c>
      <c r="M9" s="70">
        <v>135538</v>
      </c>
      <c r="N9" s="70">
        <v>139689</v>
      </c>
      <c r="O9" s="70">
        <v>140587</v>
      </c>
      <c r="P9" s="70">
        <v>148175</v>
      </c>
      <c r="Q9" s="70">
        <v>153192</v>
      </c>
      <c r="R9" s="70">
        <v>177123</v>
      </c>
      <c r="S9" s="70">
        <v>188655</v>
      </c>
      <c r="T9" s="70">
        <v>197243</v>
      </c>
      <c r="U9" s="70">
        <v>209785</v>
      </c>
      <c r="V9" s="70">
        <v>222407</v>
      </c>
      <c r="W9" s="70">
        <v>240136</v>
      </c>
      <c r="X9" s="70">
        <v>253321</v>
      </c>
      <c r="Y9" s="70">
        <v>271843</v>
      </c>
      <c r="Z9" s="70">
        <v>316046</v>
      </c>
      <c r="AA9" s="70">
        <v>336900</v>
      </c>
      <c r="AB9" s="70">
        <v>346102</v>
      </c>
      <c r="AC9" s="70">
        <v>371032</v>
      </c>
      <c r="AD9" s="70">
        <v>367204</v>
      </c>
      <c r="AE9" s="70">
        <v>406430</v>
      </c>
      <c r="AF9" s="70">
        <v>412079</v>
      </c>
      <c r="AG9" s="70">
        <v>423328</v>
      </c>
      <c r="AH9" s="70">
        <v>439375</v>
      </c>
      <c r="AI9" s="70">
        <v>452742</v>
      </c>
      <c r="AJ9" s="70">
        <v>478098</v>
      </c>
      <c r="AK9" s="70">
        <v>549634</v>
      </c>
      <c r="AL9" s="70">
        <v>654084</v>
      </c>
      <c r="AM9" s="70">
        <v>616320</v>
      </c>
      <c r="AN9" s="70">
        <v>627413</v>
      </c>
      <c r="AO9" s="70">
        <v>686376</v>
      </c>
      <c r="AP9" s="70">
        <v>709549</v>
      </c>
      <c r="AQ9" s="70">
        <v>746457</v>
      </c>
      <c r="AR9" s="70">
        <v>774875</v>
      </c>
    </row>
    <row r="10" spans="1:78" x14ac:dyDescent="0.35">
      <c r="A10" s="39" t="s">
        <v>123</v>
      </c>
      <c r="B10" s="36" t="s">
        <v>71</v>
      </c>
      <c r="C10" s="85" t="s">
        <v>87</v>
      </c>
      <c r="D10" s="85">
        <v>11.9</v>
      </c>
      <c r="E10" s="85" t="s">
        <v>778</v>
      </c>
      <c r="F10" s="70">
        <v>5421</v>
      </c>
      <c r="G10" s="70">
        <v>5942</v>
      </c>
      <c r="H10" s="70">
        <v>-438</v>
      </c>
      <c r="I10" s="70">
        <v>-12631</v>
      </c>
      <c r="J10" s="70">
        <v>-18118</v>
      </c>
      <c r="K10" s="70">
        <v>-18185</v>
      </c>
      <c r="L10" s="70">
        <v>-14160</v>
      </c>
      <c r="M10" s="70">
        <v>-11109</v>
      </c>
      <c r="N10" s="70">
        <v>-6099</v>
      </c>
      <c r="O10" s="70">
        <v>149</v>
      </c>
      <c r="P10" s="70">
        <v>3889</v>
      </c>
      <c r="Q10" s="70">
        <v>13007</v>
      </c>
      <c r="R10" s="70">
        <v>5872</v>
      </c>
      <c r="S10" s="70">
        <v>-1067</v>
      </c>
      <c r="T10" s="70">
        <v>7370</v>
      </c>
      <c r="U10" s="70">
        <v>7990</v>
      </c>
      <c r="V10" s="70">
        <v>13577</v>
      </c>
      <c r="W10" s="70">
        <v>15757</v>
      </c>
      <c r="X10" s="70">
        <v>17190</v>
      </c>
      <c r="Y10" s="70">
        <v>19754</v>
      </c>
      <c r="Z10" s="70">
        <v>-27013</v>
      </c>
      <c r="AA10" s="70">
        <v>-54494</v>
      </c>
      <c r="AB10" s="70">
        <v>-47463</v>
      </c>
      <c r="AC10" s="70">
        <v>-43360</v>
      </c>
      <c r="AD10" s="70">
        <v>-18834</v>
      </c>
      <c r="AE10" s="70">
        <v>-48456</v>
      </c>
      <c r="AF10" s="70">
        <v>-37867</v>
      </c>
      <c r="AG10" s="70">
        <v>-39606</v>
      </c>
      <c r="AH10" s="70">
        <v>-33151</v>
      </c>
      <c r="AI10" s="70">
        <v>-10141</v>
      </c>
      <c r="AJ10" s="70">
        <v>-690</v>
      </c>
      <c r="AK10" s="70">
        <v>-85272</v>
      </c>
      <c r="AL10" s="70">
        <v>-134171</v>
      </c>
      <c r="AM10" s="70">
        <v>-31962</v>
      </c>
      <c r="AN10" s="70">
        <v>22064</v>
      </c>
      <c r="AO10" s="70">
        <v>-1110</v>
      </c>
      <c r="AP10" s="70">
        <v>-18828</v>
      </c>
      <c r="AQ10" s="70">
        <v>-35119</v>
      </c>
      <c r="AR10" s="70">
        <v>-19498</v>
      </c>
    </row>
    <row r="11" spans="1:78" ht="4.1500000000000004" customHeight="1" x14ac:dyDescent="0.35">
      <c r="A11" s="26"/>
      <c r="B11" s="37"/>
      <c r="C11" s="211"/>
      <c r="D11" s="85"/>
      <c r="E11" s="85"/>
      <c r="F11" s="211"/>
      <c r="G11" s="85"/>
      <c r="H11" s="214"/>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3"/>
      <c r="AT11" s="23"/>
      <c r="AU11" s="23"/>
      <c r="AV11" s="23"/>
      <c r="AW11" s="23"/>
      <c r="AX11" s="23"/>
      <c r="AY11" s="23"/>
      <c r="AZ11" s="23"/>
      <c r="BA11" s="23"/>
      <c r="BB11" s="23"/>
      <c r="BC11" s="23"/>
      <c r="BD11" s="23"/>
      <c r="BE11" s="23"/>
      <c r="BF11" s="23"/>
      <c r="BG11" s="23"/>
      <c r="BH11" s="23"/>
      <c r="BI11" s="23"/>
      <c r="BJ11" s="23"/>
      <c r="BR11" s="24"/>
      <c r="BS11" s="24"/>
      <c r="BT11" s="24"/>
      <c r="BU11" s="24"/>
      <c r="BV11" s="24"/>
      <c r="BW11" s="24"/>
      <c r="BX11" s="24"/>
      <c r="BY11" s="24"/>
      <c r="BZ11" s="24"/>
    </row>
    <row r="12" spans="1:78" x14ac:dyDescent="0.35">
      <c r="A12" s="253" t="s">
        <v>124</v>
      </c>
      <c r="C12" s="85"/>
      <c r="D12" s="85"/>
      <c r="E12" s="85"/>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row>
    <row r="13" spans="1:78" x14ac:dyDescent="0.35">
      <c r="A13" s="39" t="s">
        <v>74</v>
      </c>
      <c r="B13" s="36" t="s">
        <v>71</v>
      </c>
      <c r="C13" s="85" t="s">
        <v>75</v>
      </c>
      <c r="D13" s="85">
        <v>11.9</v>
      </c>
      <c r="E13" s="85" t="s">
        <v>778</v>
      </c>
      <c r="F13" s="70">
        <v>4177</v>
      </c>
      <c r="G13" s="70">
        <v>3926</v>
      </c>
      <c r="H13" s="70">
        <v>4804</v>
      </c>
      <c r="I13" s="70">
        <v>3899</v>
      </c>
      <c r="J13" s="70">
        <v>4385</v>
      </c>
      <c r="K13" s="70">
        <v>5178</v>
      </c>
      <c r="L13" s="70">
        <v>5262</v>
      </c>
      <c r="M13" s="70">
        <v>4927</v>
      </c>
      <c r="N13" s="70">
        <v>4782</v>
      </c>
      <c r="O13" s="70">
        <v>6238</v>
      </c>
      <c r="P13" s="70" t="s">
        <v>83</v>
      </c>
      <c r="Q13" s="70" t="s">
        <v>83</v>
      </c>
      <c r="R13" s="70" t="s">
        <v>83</v>
      </c>
      <c r="S13" s="70" t="s">
        <v>83</v>
      </c>
      <c r="T13" s="70">
        <v>27386</v>
      </c>
      <c r="U13" s="70">
        <v>27718</v>
      </c>
      <c r="V13" s="70">
        <v>29621</v>
      </c>
      <c r="W13" s="70">
        <v>30875</v>
      </c>
      <c r="X13" s="70">
        <v>16882</v>
      </c>
      <c r="Y13" s="70">
        <v>7758</v>
      </c>
      <c r="Z13" s="70">
        <v>7987</v>
      </c>
      <c r="AA13" s="70">
        <v>8419</v>
      </c>
      <c r="AB13" s="70">
        <v>8558</v>
      </c>
      <c r="AC13" s="70">
        <v>8845</v>
      </c>
      <c r="AD13" s="70">
        <v>9766</v>
      </c>
      <c r="AE13" s="70">
        <v>11042</v>
      </c>
      <c r="AF13" s="70">
        <v>11256</v>
      </c>
      <c r="AG13" s="70">
        <v>11606</v>
      </c>
      <c r="AH13" s="70">
        <v>12406</v>
      </c>
      <c r="AI13" s="70">
        <v>14195</v>
      </c>
      <c r="AJ13" s="70">
        <v>17909</v>
      </c>
      <c r="AK13" s="70">
        <v>18824</v>
      </c>
      <c r="AL13" s="70">
        <v>21264</v>
      </c>
      <c r="AM13" s="70">
        <v>21791</v>
      </c>
      <c r="AN13" s="70">
        <v>23602</v>
      </c>
      <c r="AO13" s="70">
        <v>25107</v>
      </c>
      <c r="AP13" s="70" t="s">
        <v>83</v>
      </c>
      <c r="AQ13" s="70" t="s">
        <v>83</v>
      </c>
      <c r="AR13" s="70" t="s">
        <v>83</v>
      </c>
    </row>
    <row r="14" spans="1:78" x14ac:dyDescent="0.35">
      <c r="A14" s="39" t="s">
        <v>79</v>
      </c>
      <c r="B14" s="36" t="s">
        <v>71</v>
      </c>
      <c r="C14" s="85" t="s">
        <v>82</v>
      </c>
      <c r="D14" s="85">
        <v>11.9</v>
      </c>
      <c r="E14" s="85" t="s">
        <v>778</v>
      </c>
      <c r="F14" s="70">
        <v>6035</v>
      </c>
      <c r="G14" s="70">
        <v>11322</v>
      </c>
      <c r="H14" s="70">
        <v>9351</v>
      </c>
      <c r="I14" s="70">
        <v>7713</v>
      </c>
      <c r="J14" s="70">
        <v>7819</v>
      </c>
      <c r="K14" s="70">
        <v>6476</v>
      </c>
      <c r="L14" s="70">
        <v>7318</v>
      </c>
      <c r="M14" s="70">
        <v>8190</v>
      </c>
      <c r="N14" s="70">
        <v>7373</v>
      </c>
      <c r="O14" s="70">
        <v>7923</v>
      </c>
      <c r="P14" s="70" t="s">
        <v>83</v>
      </c>
      <c r="Q14" s="70" t="s">
        <v>83</v>
      </c>
      <c r="R14" s="70" t="s">
        <v>83</v>
      </c>
      <c r="S14" s="70" t="s">
        <v>83</v>
      </c>
      <c r="T14" s="70">
        <v>26105</v>
      </c>
      <c r="U14" s="70">
        <v>26142</v>
      </c>
      <c r="V14" s="70">
        <v>28071</v>
      </c>
      <c r="W14" s="70">
        <v>31874</v>
      </c>
      <c r="X14" s="70">
        <v>18641</v>
      </c>
      <c r="Y14" s="70">
        <v>8231</v>
      </c>
      <c r="Z14" s="70">
        <v>8960</v>
      </c>
      <c r="AA14" s="70">
        <v>9341</v>
      </c>
      <c r="AB14" s="70">
        <v>9733</v>
      </c>
      <c r="AC14" s="70">
        <v>10847</v>
      </c>
      <c r="AD14" s="70">
        <v>13061</v>
      </c>
      <c r="AE14" s="70">
        <v>14246</v>
      </c>
      <c r="AF14" s="70">
        <v>15136</v>
      </c>
      <c r="AG14" s="70">
        <v>17753</v>
      </c>
      <c r="AH14" s="70">
        <v>19543</v>
      </c>
      <c r="AI14" s="70">
        <v>22348</v>
      </c>
      <c r="AJ14" s="70">
        <v>26608</v>
      </c>
      <c r="AK14" s="70">
        <v>28244</v>
      </c>
      <c r="AL14" s="70">
        <v>26635</v>
      </c>
      <c r="AM14" s="70">
        <v>26896</v>
      </c>
      <c r="AN14" s="70">
        <v>29546</v>
      </c>
      <c r="AO14" s="70">
        <v>33403</v>
      </c>
      <c r="AP14" s="70" t="s">
        <v>83</v>
      </c>
      <c r="AQ14" s="70" t="s">
        <v>83</v>
      </c>
      <c r="AR14" s="70" t="s">
        <v>83</v>
      </c>
    </row>
    <row r="15" spans="1:78" x14ac:dyDescent="0.35">
      <c r="A15" s="39" t="s">
        <v>125</v>
      </c>
      <c r="B15" s="36" t="s">
        <v>71</v>
      </c>
      <c r="C15" s="85"/>
      <c r="D15" s="85">
        <v>11.9</v>
      </c>
      <c r="E15" s="85" t="s">
        <v>778</v>
      </c>
      <c r="F15" s="70">
        <v>257</v>
      </c>
      <c r="G15" s="70">
        <v>-5261</v>
      </c>
      <c r="H15" s="70">
        <v>-2139</v>
      </c>
      <c r="I15" s="70">
        <v>101</v>
      </c>
      <c r="J15" s="70">
        <v>-196</v>
      </c>
      <c r="K15" s="70">
        <v>1482</v>
      </c>
      <c r="L15" s="70">
        <v>1956</v>
      </c>
      <c r="M15" s="70">
        <v>-527</v>
      </c>
      <c r="N15" s="70">
        <v>473</v>
      </c>
      <c r="O15" s="70">
        <v>1119</v>
      </c>
      <c r="P15" s="70">
        <v>-353</v>
      </c>
      <c r="Q15" s="70">
        <v>-2594</v>
      </c>
      <c r="R15" s="70">
        <v>391</v>
      </c>
      <c r="S15" s="70">
        <v>1210</v>
      </c>
      <c r="T15" s="70">
        <v>1280</v>
      </c>
      <c r="U15" s="70">
        <v>1575</v>
      </c>
      <c r="V15" s="70">
        <v>1550</v>
      </c>
      <c r="W15" s="70">
        <v>-999</v>
      </c>
      <c r="X15" s="70">
        <v>-1759</v>
      </c>
      <c r="Y15" s="70">
        <v>-472</v>
      </c>
      <c r="Z15" s="70">
        <v>-973</v>
      </c>
      <c r="AA15" s="70">
        <v>-922</v>
      </c>
      <c r="AB15" s="70">
        <v>-1175</v>
      </c>
      <c r="AC15" s="70">
        <v>-2002</v>
      </c>
      <c r="AD15" s="70">
        <v>-3294</v>
      </c>
      <c r="AE15" s="70">
        <v>-3204</v>
      </c>
      <c r="AF15" s="70">
        <v>-3880</v>
      </c>
      <c r="AG15" s="70">
        <v>-6147</v>
      </c>
      <c r="AH15" s="70">
        <v>-7138</v>
      </c>
      <c r="AI15" s="70">
        <v>-8153</v>
      </c>
      <c r="AJ15" s="70">
        <v>-8699</v>
      </c>
      <c r="AK15" s="70">
        <v>-9419</v>
      </c>
      <c r="AL15" s="70">
        <v>-5371</v>
      </c>
      <c r="AM15" s="70">
        <v>-5105</v>
      </c>
      <c r="AN15" s="70">
        <v>-5944</v>
      </c>
      <c r="AO15" s="70">
        <v>-8296</v>
      </c>
      <c r="AP15" s="70" t="s">
        <v>83</v>
      </c>
      <c r="AQ15" s="70" t="s">
        <v>83</v>
      </c>
      <c r="AR15" s="70" t="s">
        <v>83</v>
      </c>
    </row>
    <row r="16" spans="1:78" ht="4.1500000000000004" customHeight="1" x14ac:dyDescent="0.35">
      <c r="A16" s="26"/>
      <c r="B16" s="37"/>
      <c r="C16" s="211"/>
      <c r="D16" s="85"/>
      <c r="E16" s="85"/>
      <c r="F16" s="211"/>
      <c r="G16" s="85"/>
      <c r="H16" s="214"/>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3"/>
      <c r="AT16" s="23"/>
      <c r="AU16" s="23"/>
      <c r="AV16" s="23"/>
      <c r="AW16" s="23"/>
      <c r="AX16" s="23"/>
      <c r="AY16" s="23"/>
      <c r="AZ16" s="23"/>
      <c r="BA16" s="23"/>
      <c r="BB16" s="23"/>
      <c r="BC16" s="23"/>
      <c r="BD16" s="23"/>
      <c r="BE16" s="23"/>
      <c r="BF16" s="23"/>
      <c r="BG16" s="23"/>
      <c r="BH16" s="23"/>
      <c r="BI16" s="23"/>
      <c r="BJ16" s="23"/>
      <c r="BR16" s="24"/>
      <c r="BS16" s="24"/>
      <c r="BT16" s="24"/>
      <c r="BU16" s="24"/>
      <c r="BV16" s="24"/>
      <c r="BW16" s="24"/>
      <c r="BX16" s="24"/>
      <c r="BY16" s="24"/>
      <c r="BZ16" s="24"/>
    </row>
    <row r="17" spans="1:78" x14ac:dyDescent="0.35">
      <c r="A17" s="253" t="s">
        <v>126</v>
      </c>
      <c r="C17" s="85"/>
      <c r="D17" s="85"/>
      <c r="E17" s="85"/>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row>
    <row r="18" spans="1:78" x14ac:dyDescent="0.35">
      <c r="A18" s="39" t="s">
        <v>74</v>
      </c>
      <c r="B18" s="36" t="s">
        <v>71</v>
      </c>
      <c r="C18" s="85" t="s">
        <v>75</v>
      </c>
      <c r="D18" s="85">
        <v>11.9</v>
      </c>
      <c r="E18" s="85" t="s">
        <v>778</v>
      </c>
      <c r="F18" s="70">
        <v>93923</v>
      </c>
      <c r="G18" s="70">
        <v>101495</v>
      </c>
      <c r="H18" s="70">
        <v>103837</v>
      </c>
      <c r="I18" s="70">
        <v>97937</v>
      </c>
      <c r="J18" s="70">
        <v>100512</v>
      </c>
      <c r="K18" s="70">
        <v>106747</v>
      </c>
      <c r="L18" s="70">
        <v>116751</v>
      </c>
      <c r="M18" s="70">
        <v>126593</v>
      </c>
      <c r="N18" s="70">
        <v>135259</v>
      </c>
      <c r="O18" s="70">
        <v>144517</v>
      </c>
      <c r="P18" s="70" t="s">
        <v>83</v>
      </c>
      <c r="Q18" s="70" t="s">
        <v>83</v>
      </c>
      <c r="R18" s="70" t="s">
        <v>83</v>
      </c>
      <c r="S18" s="70" t="s">
        <v>83</v>
      </c>
      <c r="T18" s="70" t="s">
        <v>83</v>
      </c>
      <c r="U18" s="70">
        <v>238236</v>
      </c>
      <c r="V18" s="70">
        <v>257946</v>
      </c>
      <c r="W18" s="70">
        <v>278254</v>
      </c>
      <c r="X18" s="70">
        <v>285336</v>
      </c>
      <c r="Y18" s="70">
        <v>300503</v>
      </c>
      <c r="Z18" s="70">
        <v>297421</v>
      </c>
      <c r="AA18" s="70">
        <v>290681</v>
      </c>
      <c r="AB18" s="70">
        <v>308258</v>
      </c>
      <c r="AC18" s="70">
        <v>336122</v>
      </c>
      <c r="AD18" s="70">
        <v>358088</v>
      </c>
      <c r="AE18" s="70">
        <v>368521</v>
      </c>
      <c r="AF18" s="70">
        <v>386643</v>
      </c>
      <c r="AG18" s="70">
        <v>395842</v>
      </c>
      <c r="AH18" s="70">
        <v>419433</v>
      </c>
      <c r="AI18" s="70">
        <v>457604</v>
      </c>
      <c r="AJ18" s="70">
        <v>498767</v>
      </c>
      <c r="AK18" s="70">
        <v>483362</v>
      </c>
      <c r="AL18" s="70">
        <v>535940</v>
      </c>
      <c r="AM18" s="70">
        <v>601398</v>
      </c>
      <c r="AN18" s="70">
        <v>668929</v>
      </c>
      <c r="AO18" s="70">
        <v>705467</v>
      </c>
      <c r="AP18" s="70" t="s">
        <v>83</v>
      </c>
      <c r="AQ18" s="70" t="s">
        <v>83</v>
      </c>
      <c r="AR18" s="70" t="s">
        <v>83</v>
      </c>
    </row>
    <row r="19" spans="1:78" x14ac:dyDescent="0.35">
      <c r="A19" s="39" t="s">
        <v>79</v>
      </c>
      <c r="B19" s="36" t="s">
        <v>71</v>
      </c>
      <c r="C19" s="85" t="s">
        <v>82</v>
      </c>
      <c r="D19" s="85">
        <v>11.9</v>
      </c>
      <c r="E19" s="85" t="s">
        <v>778</v>
      </c>
      <c r="F19" s="70">
        <v>90312</v>
      </c>
      <c r="G19" s="70">
        <v>102883</v>
      </c>
      <c r="H19" s="70">
        <v>108808</v>
      </c>
      <c r="I19" s="70">
        <v>114369</v>
      </c>
      <c r="J19" s="70">
        <v>122042</v>
      </c>
      <c r="K19" s="70">
        <v>126214</v>
      </c>
      <c r="L19" s="70">
        <v>132965</v>
      </c>
      <c r="M19" s="70">
        <v>140963</v>
      </c>
      <c r="N19" s="70">
        <v>143948</v>
      </c>
      <c r="O19" s="70">
        <v>145985</v>
      </c>
      <c r="P19" s="70" t="s">
        <v>83</v>
      </c>
      <c r="Q19" s="70" t="s">
        <v>83</v>
      </c>
      <c r="R19" s="70" t="s">
        <v>83</v>
      </c>
      <c r="S19" s="70" t="s">
        <v>83</v>
      </c>
      <c r="T19" s="70" t="s">
        <v>83</v>
      </c>
      <c r="U19" s="70">
        <v>228664</v>
      </c>
      <c r="V19" s="70">
        <v>242805</v>
      </c>
      <c r="W19" s="70">
        <v>263421</v>
      </c>
      <c r="X19" s="70">
        <v>267719</v>
      </c>
      <c r="Y19" s="70">
        <v>277754</v>
      </c>
      <c r="Z19" s="70">
        <v>321275</v>
      </c>
      <c r="AA19" s="70">
        <v>343816</v>
      </c>
      <c r="AB19" s="70">
        <v>353452</v>
      </c>
      <c r="AC19" s="70">
        <v>379266</v>
      </c>
      <c r="AD19" s="70">
        <v>377221</v>
      </c>
      <c r="AE19" s="70">
        <v>417248</v>
      </c>
      <c r="AF19" s="70">
        <v>424229</v>
      </c>
      <c r="AG19" s="70">
        <v>438228</v>
      </c>
      <c r="AH19" s="70">
        <v>456020</v>
      </c>
      <c r="AI19" s="70">
        <v>471451</v>
      </c>
      <c r="AJ19" s="70">
        <v>500276</v>
      </c>
      <c r="AK19" s="70">
        <v>573018</v>
      </c>
      <c r="AL19" s="70">
        <v>675484</v>
      </c>
      <c r="AM19" s="70">
        <v>638466</v>
      </c>
      <c r="AN19" s="70">
        <v>652810</v>
      </c>
      <c r="AO19" s="70">
        <v>714874</v>
      </c>
      <c r="AP19" s="70" t="s">
        <v>83</v>
      </c>
      <c r="AQ19" s="70" t="s">
        <v>83</v>
      </c>
      <c r="AR19" s="70" t="s">
        <v>83</v>
      </c>
    </row>
    <row r="20" spans="1:78" x14ac:dyDescent="0.35">
      <c r="A20" s="39" t="s">
        <v>125</v>
      </c>
      <c r="B20" s="36" t="s">
        <v>71</v>
      </c>
      <c r="C20" s="85"/>
      <c r="D20" s="85">
        <v>11.9</v>
      </c>
      <c r="E20" s="85" t="s">
        <v>778</v>
      </c>
      <c r="F20" s="70">
        <v>5678</v>
      </c>
      <c r="G20" s="70">
        <v>681</v>
      </c>
      <c r="H20" s="70">
        <v>-2577</v>
      </c>
      <c r="I20" s="70">
        <v>-12530</v>
      </c>
      <c r="J20" s="70">
        <v>-18314</v>
      </c>
      <c r="K20" s="70">
        <v>-16703</v>
      </c>
      <c r="L20" s="70">
        <v>-12204</v>
      </c>
      <c r="M20" s="70">
        <v>-11636</v>
      </c>
      <c r="N20" s="70">
        <v>-5626</v>
      </c>
      <c r="O20" s="70">
        <v>1268</v>
      </c>
      <c r="P20" s="70">
        <v>3536</v>
      </c>
      <c r="Q20" s="70">
        <v>10413</v>
      </c>
      <c r="R20" s="70">
        <v>6323</v>
      </c>
      <c r="S20" s="70">
        <v>65</v>
      </c>
      <c r="T20" s="70">
        <v>8651</v>
      </c>
      <c r="U20" s="70">
        <v>9569</v>
      </c>
      <c r="V20" s="70">
        <v>15141</v>
      </c>
      <c r="W20" s="70">
        <v>14833</v>
      </c>
      <c r="X20" s="70">
        <v>17625</v>
      </c>
      <c r="Y20" s="70">
        <v>22800</v>
      </c>
      <c r="Z20" s="70">
        <v>-23786</v>
      </c>
      <c r="AA20" s="70">
        <v>-52879</v>
      </c>
      <c r="AB20" s="70">
        <v>-44911</v>
      </c>
      <c r="AC20" s="70">
        <v>-42763</v>
      </c>
      <c r="AD20" s="70">
        <v>-19133</v>
      </c>
      <c r="AE20" s="70">
        <v>-48726</v>
      </c>
      <c r="AF20" s="70">
        <v>-37586</v>
      </c>
      <c r="AG20" s="70">
        <v>-42386</v>
      </c>
      <c r="AH20" s="70">
        <v>-36587</v>
      </c>
      <c r="AI20" s="70">
        <v>-13846</v>
      </c>
      <c r="AJ20" s="70">
        <v>-1510</v>
      </c>
      <c r="AK20" s="70">
        <v>-89656</v>
      </c>
      <c r="AL20" s="70">
        <v>-139544</v>
      </c>
      <c r="AM20" s="70">
        <v>-37068</v>
      </c>
      <c r="AN20" s="70">
        <v>16119</v>
      </c>
      <c r="AO20" s="70">
        <v>-9406</v>
      </c>
      <c r="AP20" s="70" t="s">
        <v>83</v>
      </c>
      <c r="AQ20" s="70" t="s">
        <v>83</v>
      </c>
      <c r="AR20" s="70" t="s">
        <v>83</v>
      </c>
    </row>
    <row r="21" spans="1:78" x14ac:dyDescent="0.35">
      <c r="A21" s="38"/>
      <c r="C21" s="85"/>
      <c r="D21" s="85"/>
      <c r="E21" s="85"/>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row>
    <row r="22" spans="1:78" x14ac:dyDescent="0.35">
      <c r="A22" s="38" t="s">
        <v>127</v>
      </c>
      <c r="C22" s="85"/>
      <c r="D22" s="85"/>
      <c r="E22" s="85"/>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row>
    <row r="23" spans="1:78" x14ac:dyDescent="0.35">
      <c r="A23" s="253" t="s">
        <v>122</v>
      </c>
      <c r="C23" s="85"/>
      <c r="D23" s="85"/>
      <c r="E23" s="85"/>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row>
    <row r="24" spans="1:78" x14ac:dyDescent="0.35">
      <c r="A24" s="39" t="s">
        <v>128</v>
      </c>
      <c r="B24" s="36" t="s">
        <v>71</v>
      </c>
      <c r="C24" s="85"/>
      <c r="D24" s="223">
        <v>11.1</v>
      </c>
      <c r="E24" s="85" t="s">
        <v>779</v>
      </c>
      <c r="F24" s="70"/>
      <c r="G24" s="70"/>
      <c r="H24" s="70"/>
      <c r="I24" s="70"/>
      <c r="J24" s="70"/>
      <c r="K24" s="70"/>
      <c r="L24" s="70"/>
      <c r="M24" s="70"/>
      <c r="N24" s="70">
        <v>141688</v>
      </c>
      <c r="O24" s="70">
        <v>146820</v>
      </c>
      <c r="P24" s="70">
        <v>152106</v>
      </c>
      <c r="Q24" s="70">
        <v>167304</v>
      </c>
      <c r="R24" s="70">
        <v>186106</v>
      </c>
      <c r="S24" s="70">
        <v>190432</v>
      </c>
      <c r="T24" s="70">
        <v>206778</v>
      </c>
      <c r="U24" s="70">
        <v>222042</v>
      </c>
      <c r="V24" s="70">
        <v>242354</v>
      </c>
      <c r="W24" s="70">
        <v>260569</v>
      </c>
      <c r="X24" s="70">
        <v>277895</v>
      </c>
      <c r="Y24" s="70">
        <v>303402</v>
      </c>
      <c r="Z24" s="70">
        <v>298508</v>
      </c>
      <c r="AA24" s="70">
        <v>292387</v>
      </c>
      <c r="AB24" s="70">
        <v>309204</v>
      </c>
      <c r="AC24" s="70">
        <v>337324</v>
      </c>
      <c r="AD24" s="70">
        <v>359496</v>
      </c>
      <c r="AE24" s="70">
        <v>374151</v>
      </c>
      <c r="AF24" s="70">
        <v>379455</v>
      </c>
      <c r="AG24" s="70">
        <v>395055</v>
      </c>
      <c r="AH24" s="70">
        <v>415723</v>
      </c>
      <c r="AI24" s="70">
        <v>456280</v>
      </c>
      <c r="AJ24" s="70">
        <v>493346</v>
      </c>
      <c r="AK24" s="70">
        <v>486278</v>
      </c>
      <c r="AL24" s="70">
        <v>523012</v>
      </c>
      <c r="AM24" s="70">
        <v>596401</v>
      </c>
      <c r="AN24" s="70">
        <v>668389</v>
      </c>
      <c r="AO24" s="70">
        <v>700622</v>
      </c>
      <c r="AP24" s="70">
        <v>700293</v>
      </c>
      <c r="AQ24" s="70">
        <v>726044</v>
      </c>
      <c r="AR24" s="70">
        <v>770352</v>
      </c>
    </row>
    <row r="25" spans="1:78" x14ac:dyDescent="0.35">
      <c r="A25" s="39" t="s">
        <v>113</v>
      </c>
      <c r="B25" s="36" t="s">
        <v>71</v>
      </c>
      <c r="C25" s="85"/>
      <c r="D25" s="223">
        <v>11.1</v>
      </c>
      <c r="E25" s="85" t="s">
        <v>779</v>
      </c>
      <c r="F25" s="70"/>
      <c r="G25" s="70"/>
      <c r="H25" s="70"/>
      <c r="I25" s="70"/>
      <c r="J25" s="70"/>
      <c r="K25" s="70"/>
      <c r="L25" s="70"/>
      <c r="M25" s="70"/>
      <c r="N25" s="70">
        <v>145940</v>
      </c>
      <c r="O25" s="70">
        <v>148788</v>
      </c>
      <c r="P25" s="70">
        <v>146925</v>
      </c>
      <c r="Q25" s="70">
        <v>155728</v>
      </c>
      <c r="R25" s="70">
        <v>180277</v>
      </c>
      <c r="S25" s="70">
        <v>193214</v>
      </c>
      <c r="T25" s="70">
        <v>201402</v>
      </c>
      <c r="U25" s="70">
        <v>215634</v>
      </c>
      <c r="V25" s="70">
        <v>229427</v>
      </c>
      <c r="W25" s="70">
        <v>241977</v>
      </c>
      <c r="X25" s="70">
        <v>259197</v>
      </c>
      <c r="Y25" s="70">
        <v>280335</v>
      </c>
      <c r="Z25" s="70">
        <v>324889</v>
      </c>
      <c r="AA25" s="70">
        <v>340354</v>
      </c>
      <c r="AB25" s="70">
        <v>356710</v>
      </c>
      <c r="AC25" s="70">
        <v>377948</v>
      </c>
      <c r="AD25" s="70">
        <v>383351</v>
      </c>
      <c r="AE25" s="70">
        <v>415691</v>
      </c>
      <c r="AF25" s="70">
        <v>418956</v>
      </c>
      <c r="AG25" s="70">
        <v>430739</v>
      </c>
      <c r="AH25" s="70">
        <v>449712</v>
      </c>
      <c r="AI25" s="70">
        <v>461490</v>
      </c>
      <c r="AJ25" s="70">
        <v>485869</v>
      </c>
      <c r="AK25" s="70">
        <v>578117</v>
      </c>
      <c r="AL25" s="70">
        <v>651916</v>
      </c>
      <c r="AM25" s="70">
        <v>623050</v>
      </c>
      <c r="AN25" s="70">
        <v>637025</v>
      </c>
      <c r="AO25" s="70">
        <v>689306</v>
      </c>
      <c r="AP25" s="70">
        <v>715990</v>
      </c>
      <c r="AQ25" s="70">
        <v>751944</v>
      </c>
      <c r="AR25" s="70">
        <v>783537</v>
      </c>
    </row>
    <row r="26" spans="1:78" x14ac:dyDescent="0.35">
      <c r="A26" s="39" t="s">
        <v>129</v>
      </c>
      <c r="B26" s="36" t="s">
        <v>71</v>
      </c>
      <c r="C26" s="85" t="s">
        <v>89</v>
      </c>
      <c r="D26" s="223">
        <v>11.1</v>
      </c>
      <c r="E26" s="85" t="s">
        <v>779</v>
      </c>
      <c r="F26" s="70"/>
      <c r="G26" s="70"/>
      <c r="H26" s="70"/>
      <c r="I26" s="70"/>
      <c r="J26" s="70"/>
      <c r="K26" s="70"/>
      <c r="L26" s="70"/>
      <c r="M26" s="70"/>
      <c r="N26" s="70">
        <v>-4342</v>
      </c>
      <c r="O26" s="70">
        <v>-2115</v>
      </c>
      <c r="P26" s="70">
        <v>3748</v>
      </c>
      <c r="Q26" s="70">
        <v>11645</v>
      </c>
      <c r="R26" s="70">
        <v>5820</v>
      </c>
      <c r="S26" s="70">
        <v>-3164</v>
      </c>
      <c r="T26" s="70">
        <v>5088</v>
      </c>
      <c r="U26" s="70">
        <v>5749</v>
      </c>
      <c r="V26" s="70">
        <v>11892</v>
      </c>
      <c r="W26" s="70">
        <v>16094</v>
      </c>
      <c r="X26" s="70">
        <v>16365</v>
      </c>
      <c r="Y26" s="70">
        <v>20475</v>
      </c>
      <c r="Z26" s="70">
        <v>-30445</v>
      </c>
      <c r="AA26" s="70">
        <v>-54400</v>
      </c>
      <c r="AB26" s="70">
        <v>-52802</v>
      </c>
      <c r="AC26" s="70">
        <v>-45474</v>
      </c>
      <c r="AD26" s="70">
        <v>-24842</v>
      </c>
      <c r="AE26" s="70">
        <v>-45390</v>
      </c>
      <c r="AF26" s="70">
        <v>-42206</v>
      </c>
      <c r="AG26" s="70">
        <v>-39513</v>
      </c>
      <c r="AH26" s="70">
        <v>-36865</v>
      </c>
      <c r="AI26" s="70">
        <v>-6493</v>
      </c>
      <c r="AJ26" s="70">
        <v>1350</v>
      </c>
      <c r="AK26" s="70">
        <v>-95844</v>
      </c>
      <c r="AL26" s="70">
        <v>-136108</v>
      </c>
      <c r="AM26" s="70">
        <v>-35061</v>
      </c>
      <c r="AN26" s="70">
        <v>21926</v>
      </c>
      <c r="AO26" s="70">
        <v>2421</v>
      </c>
      <c r="AP26" s="70">
        <v>-24775</v>
      </c>
      <c r="AQ26" s="70">
        <v>-32974</v>
      </c>
      <c r="AR26" s="70">
        <v>-22866</v>
      </c>
    </row>
    <row r="27" spans="1:78" ht="4.1500000000000004" customHeight="1" x14ac:dyDescent="0.35">
      <c r="A27" s="26"/>
      <c r="B27" s="37"/>
      <c r="C27" s="211"/>
      <c r="D27" s="85"/>
      <c r="E27" s="85"/>
      <c r="F27" s="211"/>
      <c r="G27" s="85"/>
      <c r="H27" s="214"/>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3"/>
      <c r="AT27" s="23"/>
      <c r="AU27" s="23"/>
      <c r="AV27" s="23"/>
      <c r="AW27" s="23"/>
      <c r="AX27" s="23"/>
      <c r="AY27" s="23"/>
      <c r="AZ27" s="23"/>
      <c r="BA27" s="23"/>
      <c r="BB27" s="23"/>
      <c r="BC27" s="23"/>
      <c r="BD27" s="23"/>
      <c r="BE27" s="23"/>
      <c r="BF27" s="23"/>
      <c r="BG27" s="23"/>
      <c r="BH27" s="23"/>
      <c r="BI27" s="23"/>
      <c r="BJ27" s="23"/>
      <c r="BR27" s="24"/>
      <c r="BS27" s="24"/>
      <c r="BT27" s="24"/>
      <c r="BU27" s="24"/>
      <c r="BV27" s="24"/>
      <c r="BW27" s="24"/>
      <c r="BX27" s="24"/>
      <c r="BY27" s="24"/>
      <c r="BZ27" s="24"/>
    </row>
    <row r="28" spans="1:78" x14ac:dyDescent="0.35">
      <c r="A28" s="253" t="s">
        <v>124</v>
      </c>
      <c r="C28" s="85"/>
      <c r="D28" s="85"/>
      <c r="E28" s="85"/>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row>
    <row r="29" spans="1:78" x14ac:dyDescent="0.35">
      <c r="A29" s="39" t="s">
        <v>128</v>
      </c>
      <c r="B29" s="36" t="s">
        <v>71</v>
      </c>
      <c r="C29" s="85"/>
      <c r="D29" s="223">
        <v>11.1</v>
      </c>
      <c r="E29" s="85" t="s">
        <v>779</v>
      </c>
      <c r="F29" s="70"/>
      <c r="G29" s="70"/>
      <c r="H29" s="70"/>
      <c r="I29" s="70"/>
      <c r="J29" s="70"/>
      <c r="K29" s="70"/>
      <c r="L29" s="70"/>
      <c r="M29" s="70"/>
      <c r="N29" s="70">
        <v>27431</v>
      </c>
      <c r="O29" s="70">
        <v>29618</v>
      </c>
      <c r="P29" s="70">
        <v>27687</v>
      </c>
      <c r="Q29" s="70">
        <v>25485</v>
      </c>
      <c r="R29" s="70">
        <v>25869</v>
      </c>
      <c r="S29" s="70">
        <v>26638</v>
      </c>
      <c r="T29" s="70">
        <v>24339</v>
      </c>
      <c r="U29" s="70">
        <v>25449</v>
      </c>
      <c r="V29" s="70">
        <v>26965</v>
      </c>
      <c r="W29" s="70">
        <v>28143</v>
      </c>
      <c r="X29" s="70">
        <v>15443</v>
      </c>
      <c r="Y29" s="70">
        <v>6854</v>
      </c>
      <c r="Z29" s="70">
        <v>6998</v>
      </c>
      <c r="AA29" s="70">
        <v>7288</v>
      </c>
      <c r="AB29" s="70">
        <v>7563</v>
      </c>
      <c r="AC29" s="70">
        <v>8046</v>
      </c>
      <c r="AD29" s="70">
        <v>8863</v>
      </c>
      <c r="AE29" s="70">
        <v>9537</v>
      </c>
      <c r="AF29" s="70">
        <v>9987</v>
      </c>
      <c r="AG29" s="70">
        <v>10044</v>
      </c>
      <c r="AH29" s="70">
        <v>10894</v>
      </c>
      <c r="AI29" s="70">
        <v>12318</v>
      </c>
      <c r="AJ29" s="70">
        <v>15836</v>
      </c>
      <c r="AK29" s="70">
        <v>17029</v>
      </c>
      <c r="AL29" s="70">
        <v>19166</v>
      </c>
      <c r="AM29" s="70">
        <v>20767</v>
      </c>
      <c r="AN29" s="70">
        <v>21395</v>
      </c>
      <c r="AO29" s="70">
        <v>22656</v>
      </c>
      <c r="AP29" s="70" t="s">
        <v>83</v>
      </c>
      <c r="AQ29" s="70" t="s">
        <v>83</v>
      </c>
      <c r="AR29" s="70" t="s">
        <v>83</v>
      </c>
    </row>
    <row r="30" spans="1:78" x14ac:dyDescent="0.35">
      <c r="A30" s="39" t="s">
        <v>113</v>
      </c>
      <c r="B30" s="36" t="s">
        <v>71</v>
      </c>
      <c r="C30" s="85"/>
      <c r="D30" s="223">
        <v>11.1</v>
      </c>
      <c r="E30" s="85" t="s">
        <v>779</v>
      </c>
      <c r="F30" s="70"/>
      <c r="G30" s="70"/>
      <c r="H30" s="70"/>
      <c r="I30" s="70"/>
      <c r="J30" s="70"/>
      <c r="K30" s="70"/>
      <c r="L30" s="70"/>
      <c r="M30" s="70"/>
      <c r="N30" s="70">
        <v>26015</v>
      </c>
      <c r="O30" s="70">
        <v>26999</v>
      </c>
      <c r="P30" s="70">
        <v>26088</v>
      </c>
      <c r="Q30" s="70">
        <v>23542</v>
      </c>
      <c r="R30" s="70">
        <v>24762</v>
      </c>
      <c r="S30" s="70">
        <v>25341</v>
      </c>
      <c r="T30" s="70">
        <v>22916</v>
      </c>
      <c r="U30" s="70">
        <v>23444</v>
      </c>
      <c r="V30" s="70">
        <v>25191</v>
      </c>
      <c r="W30" s="70">
        <v>29531</v>
      </c>
      <c r="X30" s="70">
        <v>16360</v>
      </c>
      <c r="Y30" s="70">
        <v>6686</v>
      </c>
      <c r="Z30" s="70">
        <v>7576</v>
      </c>
      <c r="AA30" s="70">
        <v>7297</v>
      </c>
      <c r="AB30" s="70">
        <v>7787</v>
      </c>
      <c r="AC30" s="70">
        <v>8238</v>
      </c>
      <c r="AD30" s="70">
        <v>9415</v>
      </c>
      <c r="AE30" s="70">
        <v>11127</v>
      </c>
      <c r="AF30" s="70">
        <v>11850</v>
      </c>
      <c r="AG30" s="70">
        <v>12809</v>
      </c>
      <c r="AH30" s="70">
        <v>15035</v>
      </c>
      <c r="AI30" s="70">
        <v>16934</v>
      </c>
      <c r="AJ30" s="70">
        <v>20899</v>
      </c>
      <c r="AK30" s="70">
        <v>23174</v>
      </c>
      <c r="AL30" s="70">
        <v>22941</v>
      </c>
      <c r="AM30" s="70">
        <v>23375</v>
      </c>
      <c r="AN30" s="70">
        <v>23838</v>
      </c>
      <c r="AO30" s="70">
        <v>24542</v>
      </c>
      <c r="AP30" s="70" t="s">
        <v>83</v>
      </c>
      <c r="AQ30" s="70" t="s">
        <v>83</v>
      </c>
      <c r="AR30" s="70" t="s">
        <v>83</v>
      </c>
    </row>
    <row r="31" spans="1:78" x14ac:dyDescent="0.35">
      <c r="A31" s="39" t="s">
        <v>129</v>
      </c>
      <c r="B31" s="36" t="s">
        <v>71</v>
      </c>
      <c r="C31" s="85" t="s">
        <v>89</v>
      </c>
      <c r="D31" s="223">
        <v>11.1</v>
      </c>
      <c r="E31" s="85" t="s">
        <v>779</v>
      </c>
      <c r="F31" s="70"/>
      <c r="G31" s="70"/>
      <c r="H31" s="70"/>
      <c r="I31" s="70"/>
      <c r="J31" s="70"/>
      <c r="K31" s="70"/>
      <c r="L31" s="70"/>
      <c r="M31" s="70"/>
      <c r="N31" s="70">
        <v>-331</v>
      </c>
      <c r="O31" s="70">
        <v>2360</v>
      </c>
      <c r="P31" s="70">
        <v>-816</v>
      </c>
      <c r="Q31" s="70">
        <v>1062</v>
      </c>
      <c r="R31" s="70">
        <v>-826</v>
      </c>
      <c r="S31" s="70">
        <v>793</v>
      </c>
      <c r="T31" s="70">
        <v>1975</v>
      </c>
      <c r="U31" s="70">
        <v>2143</v>
      </c>
      <c r="V31" s="70">
        <v>1473</v>
      </c>
      <c r="W31" s="70">
        <v>-2442</v>
      </c>
      <c r="X31" s="70">
        <v>-1763</v>
      </c>
      <c r="Y31" s="70">
        <v>-584</v>
      </c>
      <c r="Z31" s="70">
        <v>-1495</v>
      </c>
      <c r="AA31" s="70">
        <v>-1079</v>
      </c>
      <c r="AB31" s="70">
        <v>-1446</v>
      </c>
      <c r="AC31" s="70">
        <v>-2158</v>
      </c>
      <c r="AD31" s="70">
        <v>-4189</v>
      </c>
      <c r="AE31" s="70">
        <v>-6070</v>
      </c>
      <c r="AF31" s="70">
        <v>-4856</v>
      </c>
      <c r="AG31" s="70">
        <v>-7486</v>
      </c>
      <c r="AH31" s="70">
        <v>-9918</v>
      </c>
      <c r="AI31" s="70">
        <v>-10055</v>
      </c>
      <c r="AJ31" s="70">
        <v>-11121</v>
      </c>
      <c r="AK31" s="70">
        <v>-10096</v>
      </c>
      <c r="AL31" s="70">
        <v>-5264</v>
      </c>
      <c r="AM31" s="70">
        <v>-5285</v>
      </c>
      <c r="AN31" s="70">
        <v>-7673</v>
      </c>
      <c r="AO31" s="70">
        <v>-9054</v>
      </c>
      <c r="AP31" s="70" t="s">
        <v>83</v>
      </c>
      <c r="AQ31" s="70" t="s">
        <v>83</v>
      </c>
      <c r="AR31" s="70" t="s">
        <v>83</v>
      </c>
    </row>
    <row r="32" spans="1:78" ht="4.1500000000000004" customHeight="1" x14ac:dyDescent="0.35">
      <c r="A32" s="26"/>
      <c r="B32" s="37"/>
      <c r="C32" s="211"/>
      <c r="D32" s="85"/>
      <c r="E32" s="85"/>
      <c r="F32" s="211"/>
      <c r="G32" s="85"/>
      <c r="H32" s="214"/>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3"/>
      <c r="AT32" s="23"/>
      <c r="AU32" s="23"/>
      <c r="AV32" s="23"/>
      <c r="AW32" s="23"/>
      <c r="AX32" s="23"/>
      <c r="AY32" s="23"/>
      <c r="AZ32" s="23"/>
      <c r="BA32" s="23"/>
      <c r="BB32" s="23"/>
      <c r="BC32" s="23"/>
      <c r="BD32" s="23"/>
      <c r="BE32" s="23"/>
      <c r="BF32" s="23"/>
      <c r="BG32" s="23"/>
      <c r="BH32" s="23"/>
      <c r="BI32" s="23"/>
      <c r="BJ32" s="23"/>
      <c r="BR32" s="24"/>
      <c r="BS32" s="24"/>
      <c r="BT32" s="24"/>
      <c r="BU32" s="24"/>
      <c r="BV32" s="24"/>
      <c r="BW32" s="24"/>
      <c r="BX32" s="24"/>
      <c r="BY32" s="24"/>
      <c r="BZ32" s="24"/>
    </row>
    <row r="33" spans="1:56" x14ac:dyDescent="0.35">
      <c r="A33" s="253" t="s">
        <v>126</v>
      </c>
      <c r="C33" s="85"/>
      <c r="D33" s="85"/>
      <c r="E33" s="85"/>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row>
    <row r="34" spans="1:56" x14ac:dyDescent="0.35">
      <c r="A34" s="39" t="s">
        <v>128</v>
      </c>
      <c r="B34" s="36" t="s">
        <v>71</v>
      </c>
      <c r="C34" s="85"/>
      <c r="D34" s="223">
        <v>11.1</v>
      </c>
      <c r="E34" s="85" t="s">
        <v>779</v>
      </c>
      <c r="F34" s="70"/>
      <c r="G34" s="70"/>
      <c r="H34" s="70"/>
      <c r="I34" s="70"/>
      <c r="J34" s="70"/>
      <c r="K34" s="70"/>
      <c r="L34" s="70"/>
      <c r="M34" s="70"/>
      <c r="N34" s="70" t="s">
        <v>83</v>
      </c>
      <c r="O34" s="70" t="s">
        <v>83</v>
      </c>
      <c r="P34" s="70">
        <v>175891</v>
      </c>
      <c r="Q34" s="70">
        <v>188841</v>
      </c>
      <c r="R34" s="70">
        <v>207367</v>
      </c>
      <c r="S34" s="70">
        <v>212462</v>
      </c>
      <c r="T34" s="70">
        <v>225989</v>
      </c>
      <c r="U34" s="70">
        <v>241746</v>
      </c>
      <c r="V34" s="70">
        <v>263434</v>
      </c>
      <c r="W34" s="70">
        <v>281927</v>
      </c>
      <c r="X34" s="70">
        <v>289551</v>
      </c>
      <c r="Y34" s="70">
        <v>308888</v>
      </c>
      <c r="Z34" s="70">
        <v>303309</v>
      </c>
      <c r="AA34" s="70">
        <v>298033</v>
      </c>
      <c r="AB34" s="70">
        <v>315001</v>
      </c>
      <c r="AC34" s="70">
        <v>343722</v>
      </c>
      <c r="AD34" s="70">
        <v>366642</v>
      </c>
      <c r="AE34" s="70">
        <v>381971</v>
      </c>
      <c r="AF34" s="70">
        <v>387719</v>
      </c>
      <c r="AG34" s="70">
        <v>403868</v>
      </c>
      <c r="AH34" s="70">
        <v>425114</v>
      </c>
      <c r="AI34" s="70">
        <v>466661</v>
      </c>
      <c r="AJ34" s="70">
        <v>507017</v>
      </c>
      <c r="AK34" s="70">
        <v>500961</v>
      </c>
      <c r="AL34" s="70">
        <v>538350</v>
      </c>
      <c r="AM34" s="70">
        <v>613707</v>
      </c>
      <c r="AN34" s="70">
        <v>687125</v>
      </c>
      <c r="AO34" s="70">
        <v>720616</v>
      </c>
      <c r="AP34" s="70" t="s">
        <v>83</v>
      </c>
      <c r="AQ34" s="70" t="s">
        <v>83</v>
      </c>
      <c r="AR34" s="70" t="s">
        <v>83</v>
      </c>
    </row>
    <row r="35" spans="1:56" x14ac:dyDescent="0.35">
      <c r="A35" s="39" t="s">
        <v>113</v>
      </c>
      <c r="B35" s="36" t="s">
        <v>71</v>
      </c>
      <c r="C35" s="85"/>
      <c r="D35" s="223">
        <v>11.1</v>
      </c>
      <c r="E35" s="85" t="s">
        <v>779</v>
      </c>
      <c r="F35" s="70"/>
      <c r="G35" s="70"/>
      <c r="H35" s="70"/>
      <c r="I35" s="70"/>
      <c r="J35" s="70"/>
      <c r="K35" s="70"/>
      <c r="L35" s="70"/>
      <c r="M35" s="70"/>
      <c r="N35" s="70" t="s">
        <v>83</v>
      </c>
      <c r="O35" s="70" t="s">
        <v>83</v>
      </c>
      <c r="P35" s="70">
        <v>169111</v>
      </c>
      <c r="Q35" s="70">
        <v>175322</v>
      </c>
      <c r="R35" s="70">
        <v>200433</v>
      </c>
      <c r="S35" s="70">
        <v>213947</v>
      </c>
      <c r="T35" s="70">
        <v>219232</v>
      </c>
      <c r="U35" s="70">
        <v>233333</v>
      </c>
      <c r="V35" s="70">
        <v>248733</v>
      </c>
      <c r="W35" s="70">
        <v>264722</v>
      </c>
      <c r="X35" s="70">
        <v>271771</v>
      </c>
      <c r="Y35" s="70">
        <v>285652</v>
      </c>
      <c r="Z35" s="70">
        <v>330268</v>
      </c>
      <c r="AA35" s="70">
        <v>346008</v>
      </c>
      <c r="AB35" s="70">
        <v>362732</v>
      </c>
      <c r="AC35" s="70">
        <v>384538</v>
      </c>
      <c r="AD35" s="70">
        <v>391048</v>
      </c>
      <c r="AE35" s="70">
        <v>425102</v>
      </c>
      <c r="AF35" s="70">
        <v>429083</v>
      </c>
      <c r="AG35" s="70">
        <v>442318</v>
      </c>
      <c r="AH35" s="70">
        <v>463243</v>
      </c>
      <c r="AI35" s="70">
        <v>476403</v>
      </c>
      <c r="AJ35" s="70">
        <v>504486</v>
      </c>
      <c r="AK35" s="70">
        <v>598651</v>
      </c>
      <c r="AL35" s="70">
        <v>670849</v>
      </c>
      <c r="AM35" s="70">
        <v>642628</v>
      </c>
      <c r="AN35" s="70">
        <v>657873</v>
      </c>
      <c r="AO35" s="70">
        <v>711115</v>
      </c>
      <c r="AP35" s="70" t="s">
        <v>83</v>
      </c>
      <c r="AQ35" s="70" t="s">
        <v>83</v>
      </c>
      <c r="AR35" s="70" t="s">
        <v>83</v>
      </c>
    </row>
    <row r="36" spans="1:56" x14ac:dyDescent="0.35">
      <c r="A36" s="39" t="s">
        <v>129</v>
      </c>
      <c r="B36" s="36" t="s">
        <v>71</v>
      </c>
      <c r="C36" s="85" t="s">
        <v>89</v>
      </c>
      <c r="D36" s="223">
        <v>11.1</v>
      </c>
      <c r="E36" s="85" t="s">
        <v>779</v>
      </c>
      <c r="F36" s="70"/>
      <c r="G36" s="70"/>
      <c r="H36" s="70"/>
      <c r="I36" s="70"/>
      <c r="J36" s="70"/>
      <c r="K36" s="70"/>
      <c r="L36" s="70"/>
      <c r="M36" s="70"/>
      <c r="N36" s="70">
        <v>-4673</v>
      </c>
      <c r="O36" s="70">
        <v>251</v>
      </c>
      <c r="P36" s="70">
        <v>2932</v>
      </c>
      <c r="Q36" s="70">
        <v>11550</v>
      </c>
      <c r="R36" s="70">
        <v>4994</v>
      </c>
      <c r="S36" s="70">
        <v>-2371</v>
      </c>
      <c r="T36" s="70">
        <v>7023</v>
      </c>
      <c r="U36" s="70">
        <v>7892</v>
      </c>
      <c r="V36" s="70">
        <v>13365</v>
      </c>
      <c r="W36" s="70">
        <v>13652</v>
      </c>
      <c r="X36" s="70">
        <v>14601</v>
      </c>
      <c r="Y36" s="70">
        <v>19891</v>
      </c>
      <c r="Z36" s="70">
        <v>-31941</v>
      </c>
      <c r="AA36" s="70">
        <v>-55480</v>
      </c>
      <c r="AB36" s="70">
        <v>-54248</v>
      </c>
      <c r="AC36" s="70">
        <v>-47632</v>
      </c>
      <c r="AD36" s="70">
        <v>-29031</v>
      </c>
      <c r="AE36" s="70">
        <v>-51460</v>
      </c>
      <c r="AF36" s="70">
        <v>-47062</v>
      </c>
      <c r="AG36" s="70">
        <v>-46999</v>
      </c>
      <c r="AH36" s="70">
        <v>-46784</v>
      </c>
      <c r="AI36" s="70">
        <v>-16463</v>
      </c>
      <c r="AJ36" s="70">
        <v>-9655</v>
      </c>
      <c r="AK36" s="70">
        <v>-105637</v>
      </c>
      <c r="AL36" s="70">
        <v>-141187</v>
      </c>
      <c r="AM36" s="70">
        <v>-40015</v>
      </c>
      <c r="AN36" s="70">
        <v>14586</v>
      </c>
      <c r="AO36" s="70">
        <v>-6560</v>
      </c>
      <c r="AP36" s="70" t="s">
        <v>83</v>
      </c>
      <c r="AQ36" s="70" t="s">
        <v>83</v>
      </c>
      <c r="AR36" s="70" t="s">
        <v>83</v>
      </c>
    </row>
    <row r="37" spans="1:56" x14ac:dyDescent="0.35">
      <c r="A37" s="38"/>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
    </row>
    <row r="38" spans="1:56" x14ac:dyDescent="0.35">
      <c r="A38" s="240"/>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row>
    <row r="39" spans="1:56" x14ac:dyDescent="0.35">
      <c r="A39" s="293" t="s">
        <v>92</v>
      </c>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row>
    <row r="40" spans="1:56" x14ac:dyDescent="0.35">
      <c r="A40" s="293" t="s">
        <v>130</v>
      </c>
      <c r="AB40" s="24"/>
    </row>
    <row r="41" spans="1:56" x14ac:dyDescent="0.35">
      <c r="A41" s="293" t="s">
        <v>131</v>
      </c>
      <c r="AB41" s="24"/>
      <c r="AZ41" s="24"/>
    </row>
    <row r="42" spans="1:56" x14ac:dyDescent="0.35">
      <c r="A42" s="293" t="s">
        <v>95</v>
      </c>
      <c r="AB42" s="24"/>
      <c r="AZ42" s="24"/>
    </row>
    <row r="43" spans="1:56" x14ac:dyDescent="0.35">
      <c r="A43" s="293" t="s">
        <v>96</v>
      </c>
      <c r="AB43" s="24"/>
      <c r="AZ43" s="24"/>
    </row>
    <row r="44" spans="1:56" x14ac:dyDescent="0.35">
      <c r="A44" s="293" t="s">
        <v>132</v>
      </c>
      <c r="AB44" s="24"/>
      <c r="AZ44" s="24"/>
    </row>
    <row r="45" spans="1:56" x14ac:dyDescent="0.35">
      <c r="A45" s="294" t="s">
        <v>133</v>
      </c>
      <c r="AB45" s="24"/>
      <c r="AZ45" s="24"/>
    </row>
    <row r="46" spans="1:56" x14ac:dyDescent="0.35">
      <c r="A46" s="293" t="s">
        <v>134</v>
      </c>
      <c r="C46" s="9"/>
      <c r="AH46" s="24"/>
      <c r="BB46" s="24"/>
      <c r="BD46" s="24"/>
    </row>
    <row r="47" spans="1:56" x14ac:dyDescent="0.35">
      <c r="A47" s="293" t="str">
        <f>"Source: "&amp;'[1]Table of contents'!$B$4</f>
        <v>Source: 2023-24 MYEFO</v>
      </c>
      <c r="AB47" s="24"/>
      <c r="AZ47" s="24"/>
    </row>
    <row r="48" spans="1:56" x14ac:dyDescent="0.35">
      <c r="A48" s="7"/>
      <c r="AB48" s="24"/>
      <c r="AZ48" s="24"/>
    </row>
    <row r="49" spans="1:52" x14ac:dyDescent="0.35">
      <c r="A49" s="7"/>
      <c r="AB49" s="24"/>
      <c r="AZ49" s="24"/>
    </row>
    <row r="50" spans="1:52" x14ac:dyDescent="0.35">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Z50" s="24"/>
    </row>
    <row r="51" spans="1:52" x14ac:dyDescent="0.35">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Z51" s="24"/>
    </row>
    <row r="52" spans="1:52" x14ac:dyDescent="0.35">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Z52" s="24"/>
    </row>
    <row r="53" spans="1:52" x14ac:dyDescent="0.35">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Z53" s="24"/>
    </row>
    <row r="54" spans="1:52" x14ac:dyDescent="0.35">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Z54" s="24"/>
    </row>
    <row r="55" spans="1:52" x14ac:dyDescent="0.35">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Z55" s="24"/>
    </row>
    <row r="56" spans="1:52" x14ac:dyDescent="0.35">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row>
    <row r="57" spans="1:52" x14ac:dyDescent="0.35">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row>
    <row r="58" spans="1:52" x14ac:dyDescent="0.35">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row>
    <row r="59" spans="1:52" x14ac:dyDescent="0.35">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row>
    <row r="60" spans="1:52" x14ac:dyDescent="0.35">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row>
    <row r="61" spans="1:52" x14ac:dyDescent="0.35">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row>
    <row r="62" spans="1:52" x14ac:dyDescent="0.35">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row>
    <row r="63" spans="1:52" x14ac:dyDescent="0.35">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row>
    <row r="64" spans="1:52" x14ac:dyDescent="0.35">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row>
    <row r="65" spans="6:46" x14ac:dyDescent="0.35">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row>
    <row r="66" spans="6:46" x14ac:dyDescent="0.35">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row>
    <row r="67" spans="6:46" x14ac:dyDescent="0.35">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row>
    <row r="68" spans="6:46" x14ac:dyDescent="0.35">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row>
    <row r="69" spans="6:46" x14ac:dyDescent="0.35">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row>
    <row r="70" spans="6:46" x14ac:dyDescent="0.35">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row>
    <row r="71" spans="6:46" x14ac:dyDescent="0.35">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row>
    <row r="72" spans="6:46" x14ac:dyDescent="0.35">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row>
    <row r="73" spans="6:46" x14ac:dyDescent="0.35">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row>
    <row r="74" spans="6:46" x14ac:dyDescent="0.35">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row>
    <row r="75" spans="6:46" x14ac:dyDescent="0.35">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row>
    <row r="76" spans="6:46" x14ac:dyDescent="0.35">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row>
    <row r="77" spans="6:46" x14ac:dyDescent="0.35">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row>
    <row r="78" spans="6:46" x14ac:dyDescent="0.35">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row>
    <row r="79" spans="6:46" x14ac:dyDescent="0.35">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row>
    <row r="80" spans="6:46" x14ac:dyDescent="0.35">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row>
    <row r="81" spans="6:46" x14ac:dyDescent="0.35">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row>
    <row r="82" spans="6:46" x14ac:dyDescent="0.35">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row>
    <row r="83" spans="6:46" x14ac:dyDescent="0.35">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row>
    <row r="84" spans="6:46" x14ac:dyDescent="0.35">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row>
    <row r="85" spans="6:46" x14ac:dyDescent="0.35">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row>
  </sheetData>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17C3B-8093-443F-82C8-B6C8186AA0E4}">
  <dimension ref="A1:BV179"/>
  <sheetViews>
    <sheetView zoomScaleNormal="100" workbookViewId="0">
      <pane xSplit="3" topLeftCell="D1" activePane="topRight" state="frozen"/>
      <selection pane="topRight"/>
    </sheetView>
  </sheetViews>
  <sheetFormatPr defaultColWidth="8.54296875" defaultRowHeight="14.5" x14ac:dyDescent="0.35"/>
  <cols>
    <col min="1" max="1" width="51.453125" style="9" customWidth="1"/>
    <col min="2" max="2" width="8.54296875" style="9"/>
    <col min="3" max="3" width="8.54296875" style="14"/>
    <col min="4" max="30" width="10.54296875" style="9" customWidth="1"/>
    <col min="31" max="16384" width="8.54296875" style="9"/>
  </cols>
  <sheetData>
    <row r="1" spans="1:74" ht="15.5" x14ac:dyDescent="0.35">
      <c r="A1" s="13" t="s">
        <v>135</v>
      </c>
      <c r="C1" s="85" t="s">
        <v>6</v>
      </c>
    </row>
    <row r="2" spans="1:74" ht="15.5" x14ac:dyDescent="0.35">
      <c r="A2" s="40" t="s">
        <v>136</v>
      </c>
    </row>
    <row r="3" spans="1:74" s="42" customFormat="1" ht="14.65" customHeight="1" x14ac:dyDescent="0.35">
      <c r="A3" s="34"/>
      <c r="B3" s="34" t="s">
        <v>8</v>
      </c>
      <c r="C3" s="16" t="s">
        <v>9</v>
      </c>
      <c r="D3" s="31" t="s">
        <v>40</v>
      </c>
      <c r="E3" s="31" t="s">
        <v>41</v>
      </c>
      <c r="F3" s="31" t="s">
        <v>42</v>
      </c>
      <c r="G3" s="31" t="s">
        <v>43</v>
      </c>
      <c r="H3" s="31" t="s">
        <v>44</v>
      </c>
      <c r="I3" s="31" t="s">
        <v>45</v>
      </c>
      <c r="J3" s="31" t="s">
        <v>46</v>
      </c>
      <c r="K3" s="31" t="s">
        <v>47</v>
      </c>
      <c r="L3" s="31" t="s">
        <v>48</v>
      </c>
      <c r="M3" s="31" t="s">
        <v>49</v>
      </c>
      <c r="N3" s="31" t="s">
        <v>50</v>
      </c>
      <c r="O3" s="31" t="s">
        <v>51</v>
      </c>
      <c r="P3" s="31" t="s">
        <v>52</v>
      </c>
      <c r="Q3" s="31" t="s">
        <v>53</v>
      </c>
      <c r="R3" s="31" t="s">
        <v>54</v>
      </c>
      <c r="S3" s="31" t="s">
        <v>55</v>
      </c>
      <c r="T3" s="31" t="s">
        <v>56</v>
      </c>
      <c r="U3" s="31" t="s">
        <v>57</v>
      </c>
      <c r="V3" s="31" t="s">
        <v>58</v>
      </c>
      <c r="W3" s="31" t="s">
        <v>59</v>
      </c>
      <c r="X3" s="31" t="s">
        <v>60</v>
      </c>
      <c r="Y3" s="31" t="s">
        <v>61</v>
      </c>
      <c r="Z3" s="31" t="s">
        <v>62</v>
      </c>
      <c r="AA3" s="31" t="s">
        <v>63</v>
      </c>
      <c r="AB3" s="31" t="s">
        <v>64</v>
      </c>
      <c r="AC3" s="31" t="s">
        <v>65</v>
      </c>
      <c r="AD3" s="31" t="s">
        <v>66</v>
      </c>
      <c r="AE3" s="17" t="s">
        <v>67</v>
      </c>
      <c r="AF3" s="31"/>
      <c r="AG3" s="31"/>
      <c r="AH3" s="31"/>
      <c r="AI3" s="31"/>
      <c r="AJ3" s="31"/>
      <c r="AK3" s="31"/>
      <c r="AL3" s="31"/>
      <c r="AM3" s="31"/>
      <c r="AN3" s="31"/>
      <c r="AO3" s="31"/>
      <c r="AP3" s="31"/>
      <c r="AQ3" s="31"/>
      <c r="AR3" s="31"/>
      <c r="AS3" s="31"/>
      <c r="AT3" s="31"/>
      <c r="AU3" s="17"/>
      <c r="AV3" s="17"/>
      <c r="AW3" s="17"/>
      <c r="AX3" s="17"/>
      <c r="AY3" s="17"/>
      <c r="AZ3" s="17"/>
      <c r="BA3" s="41"/>
      <c r="BB3" s="41"/>
      <c r="BC3" s="41"/>
      <c r="BD3" s="41"/>
      <c r="BE3" s="41"/>
      <c r="BF3" s="41"/>
      <c r="BG3" s="41"/>
      <c r="BH3" s="41"/>
      <c r="BI3" s="41"/>
      <c r="BJ3" s="41"/>
      <c r="BK3" s="41"/>
      <c r="BL3" s="41"/>
      <c r="BM3" s="41"/>
      <c r="BN3" s="41"/>
      <c r="BO3" s="41"/>
      <c r="BP3" s="41"/>
      <c r="BQ3" s="17"/>
      <c r="BR3" s="17"/>
      <c r="BS3" s="17"/>
      <c r="BT3" s="17"/>
      <c r="BU3" s="17"/>
      <c r="BV3" s="17"/>
    </row>
    <row r="4" spans="1:74" s="32" customFormat="1" x14ac:dyDescent="0.35">
      <c r="A4" s="34"/>
      <c r="B4" s="34"/>
      <c r="C4" s="16"/>
      <c r="D4" s="31"/>
      <c r="E4" s="31"/>
      <c r="F4" s="31"/>
      <c r="G4" s="31"/>
      <c r="H4" s="31"/>
      <c r="I4" s="31"/>
      <c r="J4" s="31"/>
      <c r="K4" s="56"/>
      <c r="L4" s="31"/>
      <c r="M4" s="31"/>
      <c r="N4" s="31"/>
      <c r="O4" s="31"/>
      <c r="P4" s="31"/>
      <c r="Q4" s="31"/>
      <c r="R4" s="31"/>
      <c r="S4" s="31"/>
      <c r="T4" s="31"/>
      <c r="U4" s="31"/>
      <c r="V4" s="31"/>
      <c r="W4" s="31"/>
      <c r="X4" s="31"/>
      <c r="Y4" s="31"/>
      <c r="Z4" s="31"/>
      <c r="AA4" s="17"/>
      <c r="AB4" s="31" t="s">
        <v>69</v>
      </c>
      <c r="AC4" s="31" t="s">
        <v>69</v>
      </c>
      <c r="AD4" s="31" t="s">
        <v>69</v>
      </c>
      <c r="AE4" s="31" t="s">
        <v>69</v>
      </c>
      <c r="BQ4" s="17"/>
      <c r="BR4" s="17"/>
      <c r="BS4" s="17"/>
      <c r="BT4" s="17"/>
      <c r="BU4" s="17"/>
      <c r="BV4" s="17"/>
    </row>
    <row r="5" spans="1:74" ht="4.1500000000000004" customHeight="1" x14ac:dyDescent="0.35">
      <c r="A5" s="19"/>
      <c r="B5" s="20"/>
      <c r="C5" s="21"/>
      <c r="D5" s="22"/>
      <c r="E5" s="22"/>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K5" s="24"/>
      <c r="BL5" s="24"/>
      <c r="BM5" s="24"/>
      <c r="BN5" s="24"/>
      <c r="BO5" s="24"/>
      <c r="BP5" s="24"/>
      <c r="BQ5" s="24"/>
      <c r="BR5" s="24"/>
      <c r="BS5" s="24"/>
    </row>
    <row r="6" spans="1:74" x14ac:dyDescent="0.35">
      <c r="A6" s="9" t="s">
        <v>137</v>
      </c>
      <c r="C6" s="210"/>
    </row>
    <row r="7" spans="1:74" ht="4.1500000000000004" customHeight="1" x14ac:dyDescent="0.35">
      <c r="A7" s="19"/>
      <c r="B7" s="20"/>
      <c r="C7" s="235"/>
      <c r="D7" s="22"/>
      <c r="E7" s="22"/>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K7" s="24"/>
      <c r="BL7" s="24"/>
      <c r="BM7" s="24"/>
      <c r="BN7" s="24"/>
      <c r="BO7" s="24"/>
      <c r="BP7" s="24"/>
      <c r="BQ7" s="24"/>
      <c r="BR7" s="24"/>
      <c r="BS7" s="24"/>
    </row>
    <row r="8" spans="1:74" x14ac:dyDescent="0.35">
      <c r="A8" s="33" t="s">
        <v>138</v>
      </c>
      <c r="C8" s="210"/>
    </row>
    <row r="9" spans="1:74" x14ac:dyDescent="0.35">
      <c r="A9" s="39" t="s">
        <v>139</v>
      </c>
      <c r="C9" s="210"/>
    </row>
    <row r="10" spans="1:74" x14ac:dyDescent="0.35">
      <c r="A10" s="57" t="str">
        <f>'[1]Revenue heads working history'!A269</f>
        <v>Gross income tax withholding</v>
      </c>
      <c r="B10" s="9" t="s">
        <v>71</v>
      </c>
      <c r="C10" s="210"/>
      <c r="D10" s="25">
        <v>81266</v>
      </c>
      <c r="E10" s="25">
        <v>75613.618666666662</v>
      </c>
      <c r="F10" s="25">
        <v>79816.661333333337</v>
      </c>
      <c r="G10" s="25">
        <v>84626.081333333335</v>
      </c>
      <c r="H10" s="25">
        <v>90082.987999999998</v>
      </c>
      <c r="I10" s="25">
        <v>98235.414000000004</v>
      </c>
      <c r="J10" s="25">
        <v>103782</v>
      </c>
      <c r="K10" s="25">
        <v>107778</v>
      </c>
      <c r="L10" s="25">
        <v>114665</v>
      </c>
      <c r="M10" s="25">
        <v>117053</v>
      </c>
      <c r="N10" s="25">
        <v>119863</v>
      </c>
      <c r="O10" s="25">
        <v>130691</v>
      </c>
      <c r="P10" s="25">
        <v>143908</v>
      </c>
      <c r="Q10" s="25">
        <v>151002</v>
      </c>
      <c r="R10" s="25">
        <v>157743</v>
      </c>
      <c r="S10" s="25">
        <v>167645</v>
      </c>
      <c r="T10" s="25">
        <v>174815</v>
      </c>
      <c r="U10" s="25">
        <v>180618</v>
      </c>
      <c r="V10" s="25">
        <v>193809</v>
      </c>
      <c r="W10" s="25">
        <v>206405</v>
      </c>
      <c r="X10" s="25">
        <v>217095</v>
      </c>
      <c r="Y10" s="25">
        <v>221704</v>
      </c>
      <c r="Z10" s="25">
        <v>242139</v>
      </c>
      <c r="AA10" s="25">
        <v>271628</v>
      </c>
      <c r="AB10" s="70">
        <f>'[1]Revenue by type working'!B6</f>
        <v>295000</v>
      </c>
      <c r="AC10" s="70">
        <f>'[1]Revenue by type working'!C6</f>
        <v>287100</v>
      </c>
      <c r="AD10" s="70">
        <f>'[1]Revenue by type working'!D6</f>
        <v>301600</v>
      </c>
      <c r="AE10" s="70">
        <f>'[1]Revenue by type working'!E6</f>
        <v>322100</v>
      </c>
      <c r="AF10" s="118"/>
    </row>
    <row r="11" spans="1:74" x14ac:dyDescent="0.35">
      <c r="A11" s="57" t="str">
        <f>'[1]Revenue heads working history'!A270</f>
        <v>Gross other individuals</v>
      </c>
      <c r="B11" s="9" t="s">
        <v>71</v>
      </c>
      <c r="C11" s="210"/>
      <c r="D11" s="25">
        <v>14232</v>
      </c>
      <c r="E11" s="25">
        <v>13424.621333333333</v>
      </c>
      <c r="F11" s="25">
        <v>17217.698666666667</v>
      </c>
      <c r="G11" s="25">
        <v>18263.678666666667</v>
      </c>
      <c r="H11" s="25">
        <v>20966.572</v>
      </c>
      <c r="I11" s="25">
        <v>23950.266</v>
      </c>
      <c r="J11" s="25">
        <v>25668</v>
      </c>
      <c r="K11" s="25">
        <v>26785</v>
      </c>
      <c r="L11" s="25">
        <v>30928</v>
      </c>
      <c r="M11" s="25">
        <v>32057</v>
      </c>
      <c r="N11" s="25">
        <v>27203</v>
      </c>
      <c r="O11" s="25">
        <v>30361</v>
      </c>
      <c r="P11" s="25">
        <v>32717</v>
      </c>
      <c r="Q11" s="25">
        <v>36002</v>
      </c>
      <c r="R11" s="25">
        <v>37638</v>
      </c>
      <c r="S11" s="25">
        <v>40224</v>
      </c>
      <c r="T11" s="25">
        <v>43261</v>
      </c>
      <c r="U11" s="25">
        <v>45133</v>
      </c>
      <c r="V11" s="25">
        <v>46768</v>
      </c>
      <c r="W11" s="25">
        <v>51555</v>
      </c>
      <c r="X11" s="25">
        <v>48855</v>
      </c>
      <c r="Y11" s="25">
        <v>50225</v>
      </c>
      <c r="Z11" s="25">
        <v>60486</v>
      </c>
      <c r="AA11" s="25">
        <v>74064</v>
      </c>
      <c r="AB11" s="70">
        <f>'[1]Revenue by type working'!B7</f>
        <v>78600</v>
      </c>
      <c r="AC11" s="70">
        <f>'[1]Revenue by type working'!C7</f>
        <v>78800</v>
      </c>
      <c r="AD11" s="70">
        <f>'[1]Revenue by type working'!D7</f>
        <v>82300</v>
      </c>
      <c r="AE11" s="70">
        <f>'[1]Revenue by type working'!E7</f>
        <v>85400</v>
      </c>
      <c r="AF11" s="118"/>
    </row>
    <row r="12" spans="1:74" x14ac:dyDescent="0.35">
      <c r="A12" s="57" t="str">
        <f>'[1]Revenue heads working history'!A271</f>
        <v>less: Refunds</v>
      </c>
      <c r="B12" s="9" t="s">
        <v>71</v>
      </c>
      <c r="C12" s="210"/>
      <c r="D12" s="25">
        <v>10909</v>
      </c>
      <c r="E12" s="25">
        <v>10989</v>
      </c>
      <c r="F12" s="25">
        <v>10637</v>
      </c>
      <c r="G12" s="25">
        <v>11651</v>
      </c>
      <c r="H12" s="25">
        <v>12325</v>
      </c>
      <c r="I12" s="25">
        <v>13734</v>
      </c>
      <c r="J12" s="25">
        <v>15239</v>
      </c>
      <c r="K12" s="25">
        <v>17147</v>
      </c>
      <c r="L12" s="25">
        <v>19601</v>
      </c>
      <c r="M12" s="25">
        <v>23569</v>
      </c>
      <c r="N12" s="25">
        <v>24390</v>
      </c>
      <c r="O12" s="25">
        <v>24660</v>
      </c>
      <c r="P12" s="25">
        <v>25537</v>
      </c>
      <c r="Q12" s="25">
        <v>26801</v>
      </c>
      <c r="R12" s="25">
        <v>27407</v>
      </c>
      <c r="S12" s="25">
        <v>27033</v>
      </c>
      <c r="T12" s="25">
        <v>28081</v>
      </c>
      <c r="U12" s="25">
        <v>28364</v>
      </c>
      <c r="V12" s="25">
        <v>29102</v>
      </c>
      <c r="W12" s="25">
        <v>29514</v>
      </c>
      <c r="X12" s="25">
        <v>36219</v>
      </c>
      <c r="Y12" s="25">
        <v>36265</v>
      </c>
      <c r="Z12" s="25">
        <v>38048</v>
      </c>
      <c r="AA12" s="25">
        <v>42014</v>
      </c>
      <c r="AB12" s="70">
        <f>'[1]Revenue by type working'!B8</f>
        <v>37000</v>
      </c>
      <c r="AC12" s="70">
        <f>'[1]Revenue by type working'!C8</f>
        <v>39100</v>
      </c>
      <c r="AD12" s="70">
        <f>'[1]Revenue by type working'!D8</f>
        <v>37300</v>
      </c>
      <c r="AE12" s="70">
        <f>'[1]Revenue by type working'!E8</f>
        <v>37500</v>
      </c>
      <c r="AF12" s="118"/>
    </row>
    <row r="13" spans="1:74" x14ac:dyDescent="0.35">
      <c r="A13" s="57" t="str">
        <f>'[1]Revenue heads working history'!A272</f>
        <v>Total individuals and other withholding</v>
      </c>
      <c r="B13" s="9" t="s">
        <v>71</v>
      </c>
      <c r="C13" s="210"/>
      <c r="D13" s="25">
        <v>84588</v>
      </c>
      <c r="E13" s="25">
        <v>78049.240000000005</v>
      </c>
      <c r="F13" s="25">
        <v>86397.36</v>
      </c>
      <c r="G13" s="25">
        <v>91238.76</v>
      </c>
      <c r="H13" s="25">
        <v>98723.56</v>
      </c>
      <c r="I13" s="25">
        <v>108451.68</v>
      </c>
      <c r="J13" s="25">
        <v>114210</v>
      </c>
      <c r="K13" s="25">
        <v>117415</v>
      </c>
      <c r="L13" s="25">
        <v>125992</v>
      </c>
      <c r="M13" s="25">
        <v>125541</v>
      </c>
      <c r="N13" s="25">
        <v>122676</v>
      </c>
      <c r="O13" s="25">
        <v>136393</v>
      </c>
      <c r="P13" s="25">
        <v>151087</v>
      </c>
      <c r="Q13" s="25">
        <v>160203</v>
      </c>
      <c r="R13" s="25">
        <v>167974</v>
      </c>
      <c r="S13" s="25">
        <v>180836</v>
      </c>
      <c r="T13" s="25">
        <v>189996</v>
      </c>
      <c r="U13" s="25">
        <v>197388</v>
      </c>
      <c r="V13" s="25">
        <v>211475</v>
      </c>
      <c r="W13" s="25">
        <v>228445</v>
      </c>
      <c r="X13" s="25">
        <v>229731</v>
      </c>
      <c r="Y13" s="25">
        <v>235664</v>
      </c>
      <c r="Z13" s="25">
        <v>264576</v>
      </c>
      <c r="AA13" s="25">
        <v>303679</v>
      </c>
      <c r="AB13" s="70">
        <f>'[1]Revenue by type working'!B9</f>
        <v>336600</v>
      </c>
      <c r="AC13" s="70">
        <f>'[1]Revenue by type working'!C9</f>
        <v>326800</v>
      </c>
      <c r="AD13" s="70">
        <f>'[1]Revenue by type working'!D9</f>
        <v>346600</v>
      </c>
      <c r="AE13" s="70">
        <f>'[1]Revenue by type working'!E9</f>
        <v>370000</v>
      </c>
      <c r="AF13" s="118"/>
      <c r="AG13" s="23"/>
      <c r="AH13" s="23"/>
    </row>
    <row r="14" spans="1:74" x14ac:dyDescent="0.35">
      <c r="A14" s="39" t="str">
        <f>'[1]Revenue heads working history'!A273</f>
        <v>Fringe benefits tax</v>
      </c>
      <c r="B14" s="9" t="s">
        <v>71</v>
      </c>
      <c r="C14" s="210"/>
      <c r="D14" s="25">
        <v>3708</v>
      </c>
      <c r="E14" s="25">
        <v>3740.9893333333334</v>
      </c>
      <c r="F14" s="25">
        <v>4031.8506666666667</v>
      </c>
      <c r="G14" s="25">
        <v>3153.6106666666665</v>
      </c>
      <c r="H14" s="25">
        <v>3641.6640000000002</v>
      </c>
      <c r="I14" s="25">
        <v>3475.5920000000001</v>
      </c>
      <c r="J14" s="25">
        <v>4083</v>
      </c>
      <c r="K14" s="25">
        <v>3753</v>
      </c>
      <c r="L14" s="25">
        <v>3795</v>
      </c>
      <c r="M14" s="25">
        <v>3580</v>
      </c>
      <c r="N14" s="25">
        <v>3522</v>
      </c>
      <c r="O14" s="25">
        <v>3345</v>
      </c>
      <c r="P14" s="25">
        <v>3962</v>
      </c>
      <c r="Q14" s="25">
        <v>3969</v>
      </c>
      <c r="R14" s="25">
        <v>4285</v>
      </c>
      <c r="S14" s="25">
        <v>4392</v>
      </c>
      <c r="T14" s="25">
        <v>4453</v>
      </c>
      <c r="U14" s="25">
        <v>3905</v>
      </c>
      <c r="V14" s="25">
        <v>3813</v>
      </c>
      <c r="W14" s="25">
        <v>3893</v>
      </c>
      <c r="X14" s="25">
        <v>3939</v>
      </c>
      <c r="Y14" s="25">
        <v>3501</v>
      </c>
      <c r="Z14" s="25">
        <v>3261</v>
      </c>
      <c r="AA14" s="25">
        <v>4147</v>
      </c>
      <c r="AB14" s="70">
        <f>'[1]Revenue by type working'!B10</f>
        <v>4190</v>
      </c>
      <c r="AC14" s="70">
        <f>'[1]Revenue by type working'!C10</f>
        <v>4050</v>
      </c>
      <c r="AD14" s="70">
        <f>'[1]Revenue by type working'!D10</f>
        <v>3930</v>
      </c>
      <c r="AE14" s="70">
        <f>'[1]Revenue by type working'!E10</f>
        <v>3970</v>
      </c>
      <c r="AF14" s="118"/>
    </row>
    <row r="15" spans="1:74" x14ac:dyDescent="0.35">
      <c r="A15" s="39" t="str">
        <f>'[1]Revenue heads working history'!A274</f>
        <v>Company tax</v>
      </c>
      <c r="B15" s="9" t="s">
        <v>71</v>
      </c>
      <c r="C15" s="210"/>
      <c r="D15" s="25">
        <v>24815</v>
      </c>
      <c r="E15" s="25">
        <v>35134.810666666664</v>
      </c>
      <c r="F15" s="25">
        <v>27116.349333333332</v>
      </c>
      <c r="G15" s="25">
        <v>33321.58933333333</v>
      </c>
      <c r="H15" s="25">
        <v>36299.536</v>
      </c>
      <c r="I15" s="25">
        <v>43060.508000000002</v>
      </c>
      <c r="J15" s="25">
        <v>48662</v>
      </c>
      <c r="K15" s="25">
        <v>58297</v>
      </c>
      <c r="L15" s="25">
        <v>64687</v>
      </c>
      <c r="M15" s="25">
        <v>60593</v>
      </c>
      <c r="N15" s="25">
        <v>53092</v>
      </c>
      <c r="O15" s="25">
        <v>57302</v>
      </c>
      <c r="P15" s="25">
        <v>66541</v>
      </c>
      <c r="Q15" s="25">
        <v>68054</v>
      </c>
      <c r="R15" s="25">
        <v>69091</v>
      </c>
      <c r="S15" s="25">
        <v>65517</v>
      </c>
      <c r="T15" s="25">
        <v>63529</v>
      </c>
      <c r="U15" s="25">
        <v>71170</v>
      </c>
      <c r="V15" s="25">
        <v>85770</v>
      </c>
      <c r="W15" s="25">
        <v>94713</v>
      </c>
      <c r="X15" s="25">
        <v>87846</v>
      </c>
      <c r="Y15" s="25">
        <v>99148</v>
      </c>
      <c r="Z15" s="25">
        <v>125914</v>
      </c>
      <c r="AA15" s="25">
        <v>153158</v>
      </c>
      <c r="AB15" s="70">
        <f>'[1]Revenue by type working'!B11</f>
        <v>140300</v>
      </c>
      <c r="AC15" s="70">
        <f>'[1]Revenue by type working'!C11</f>
        <v>136000</v>
      </c>
      <c r="AD15" s="70">
        <f>'[1]Revenue by type working'!D11</f>
        <v>132900</v>
      </c>
      <c r="AE15" s="70">
        <f>'[1]Revenue by type working'!E11</f>
        <v>141800</v>
      </c>
      <c r="AF15" s="118"/>
    </row>
    <row r="16" spans="1:74" x14ac:dyDescent="0.35">
      <c r="A16" s="39" t="str">
        <f>'[1]Revenue heads working history'!A275</f>
        <v>Superannuation fund taxes</v>
      </c>
      <c r="B16" s="9" t="s">
        <v>71</v>
      </c>
      <c r="C16" s="210"/>
      <c r="D16" s="25">
        <v>3912</v>
      </c>
      <c r="E16" s="25">
        <v>5285.78</v>
      </c>
      <c r="F16" s="25">
        <v>4167.92</v>
      </c>
      <c r="G16" s="25">
        <v>4887.97</v>
      </c>
      <c r="H16" s="25">
        <v>5778.07</v>
      </c>
      <c r="I16" s="25">
        <v>6401.585</v>
      </c>
      <c r="J16" s="25">
        <v>6641</v>
      </c>
      <c r="K16" s="25">
        <v>7865</v>
      </c>
      <c r="L16" s="25">
        <v>11980</v>
      </c>
      <c r="M16" s="25">
        <v>9219</v>
      </c>
      <c r="N16" s="25">
        <v>6167</v>
      </c>
      <c r="O16" s="25">
        <v>6637</v>
      </c>
      <c r="P16" s="25">
        <v>7765</v>
      </c>
      <c r="Q16" s="25">
        <v>7569</v>
      </c>
      <c r="R16" s="25">
        <v>6148</v>
      </c>
      <c r="S16" s="25">
        <v>5879</v>
      </c>
      <c r="T16" s="25">
        <v>6830</v>
      </c>
      <c r="U16" s="25">
        <v>8228</v>
      </c>
      <c r="V16" s="25">
        <v>10927</v>
      </c>
      <c r="W16" s="25">
        <v>10910</v>
      </c>
      <c r="X16" s="25">
        <v>6621</v>
      </c>
      <c r="Y16" s="25">
        <v>13037</v>
      </c>
      <c r="Z16" s="25">
        <v>26559</v>
      </c>
      <c r="AA16" s="25">
        <v>10356</v>
      </c>
      <c r="AB16" s="70">
        <f>'[1]Revenue by type working'!B12</f>
        <v>15740</v>
      </c>
      <c r="AC16" s="70">
        <f>'[1]Revenue by type working'!C12</f>
        <v>23190</v>
      </c>
      <c r="AD16" s="70">
        <f>'[1]Revenue by type working'!D12</f>
        <v>23390</v>
      </c>
      <c r="AE16" s="70">
        <f>'[1]Revenue by type working'!E12</f>
        <v>25590</v>
      </c>
      <c r="AF16" s="118"/>
    </row>
    <row r="17" spans="1:71" x14ac:dyDescent="0.35">
      <c r="A17" s="39" t="s">
        <v>142</v>
      </c>
      <c r="B17" s="9" t="s">
        <v>71</v>
      </c>
      <c r="C17" s="85" t="s">
        <v>75</v>
      </c>
      <c r="D17" s="25">
        <v>1205</v>
      </c>
      <c r="E17" s="25">
        <v>2388</v>
      </c>
      <c r="F17" s="25">
        <v>1306</v>
      </c>
      <c r="G17" s="25">
        <v>1715</v>
      </c>
      <c r="H17" s="25">
        <v>1165</v>
      </c>
      <c r="I17" s="25">
        <v>1465</v>
      </c>
      <c r="J17" s="25">
        <v>1991</v>
      </c>
      <c r="K17" s="25">
        <v>1594</v>
      </c>
      <c r="L17" s="25">
        <v>1871</v>
      </c>
      <c r="M17" s="25">
        <v>2099</v>
      </c>
      <c r="N17" s="25">
        <v>1297</v>
      </c>
      <c r="O17" s="25">
        <v>806</v>
      </c>
      <c r="P17" s="25">
        <v>1293</v>
      </c>
      <c r="Q17" s="25">
        <v>1927</v>
      </c>
      <c r="R17" s="25">
        <v>1785</v>
      </c>
      <c r="S17" s="25">
        <v>1353</v>
      </c>
      <c r="T17" s="25">
        <v>876</v>
      </c>
      <c r="U17" s="25">
        <v>976</v>
      </c>
      <c r="V17" s="25">
        <v>993</v>
      </c>
      <c r="W17" s="25">
        <v>1202</v>
      </c>
      <c r="X17" s="25">
        <v>921</v>
      </c>
      <c r="Y17" s="25">
        <v>897</v>
      </c>
      <c r="Z17" s="25">
        <v>2166</v>
      </c>
      <c r="AA17" s="25">
        <v>1725</v>
      </c>
      <c r="AB17" s="70">
        <f>'[1]Revenue by type working'!B13</f>
        <v>2380</v>
      </c>
      <c r="AC17" s="70">
        <f>'[1]Revenue by type working'!C13</f>
        <v>2290</v>
      </c>
      <c r="AD17" s="70">
        <f>'[1]Revenue by type working'!D13</f>
        <v>2290</v>
      </c>
      <c r="AE17" s="70">
        <f>'[1]Revenue by type working'!E13</f>
        <v>1800</v>
      </c>
      <c r="AF17" s="118"/>
    </row>
    <row r="18" spans="1:71" x14ac:dyDescent="0.35">
      <c r="A18" s="39" t="s">
        <v>143</v>
      </c>
      <c r="B18" s="9" t="s">
        <v>71</v>
      </c>
      <c r="C18" s="210"/>
      <c r="D18" s="25">
        <v>118228</v>
      </c>
      <c r="E18" s="25">
        <v>124598.82</v>
      </c>
      <c r="F18" s="25">
        <v>123019.48</v>
      </c>
      <c r="G18" s="25">
        <v>134315.93</v>
      </c>
      <c r="H18" s="25">
        <v>145608.82999999999</v>
      </c>
      <c r="I18" s="25">
        <v>162852.36499999999</v>
      </c>
      <c r="J18" s="25">
        <v>175588</v>
      </c>
      <c r="K18" s="25">
        <v>188924</v>
      </c>
      <c r="L18" s="25">
        <v>208324</v>
      </c>
      <c r="M18" s="25">
        <v>201033</v>
      </c>
      <c r="N18" s="25">
        <v>186753</v>
      </c>
      <c r="O18" s="25">
        <v>204483</v>
      </c>
      <c r="P18" s="25">
        <v>230648</v>
      </c>
      <c r="Q18" s="25">
        <v>241723</v>
      </c>
      <c r="R18" s="25">
        <v>249283</v>
      </c>
      <c r="S18" s="25">
        <v>257977</v>
      </c>
      <c r="T18" s="25">
        <v>265684</v>
      </c>
      <c r="U18" s="25">
        <v>281667</v>
      </c>
      <c r="V18" s="25">
        <v>312978</v>
      </c>
      <c r="W18" s="25">
        <v>339163</v>
      </c>
      <c r="X18" s="25">
        <v>329058</v>
      </c>
      <c r="Y18" s="25">
        <v>352246</v>
      </c>
      <c r="Z18" s="25">
        <v>422476</v>
      </c>
      <c r="AA18" s="25">
        <v>473065</v>
      </c>
      <c r="AB18" s="70">
        <f>'[1]Revenue by type working'!B14</f>
        <v>499210</v>
      </c>
      <c r="AC18" s="70">
        <f>'[1]Revenue by type working'!C14</f>
        <v>492330</v>
      </c>
      <c r="AD18" s="70">
        <f>'[1]Revenue by type working'!D14</f>
        <v>509110</v>
      </c>
      <c r="AE18" s="70">
        <f>'[1]Revenue by type working'!E14</f>
        <v>543160</v>
      </c>
      <c r="AF18" s="118"/>
    </row>
    <row r="19" spans="1:71" ht="4.1500000000000004" customHeight="1" x14ac:dyDescent="0.35">
      <c r="A19" s="26"/>
      <c r="B19" s="20"/>
      <c r="C19" s="235"/>
      <c r="AA19" s="25"/>
      <c r="AB19" s="70"/>
      <c r="AC19" s="70"/>
      <c r="AD19" s="70"/>
      <c r="AE19" s="70"/>
      <c r="AF19" s="118"/>
      <c r="AK19" s="23"/>
      <c r="AL19" s="23"/>
      <c r="AM19" s="23"/>
      <c r="AN19" s="23"/>
      <c r="AO19" s="23"/>
      <c r="AP19" s="23"/>
      <c r="AQ19" s="23"/>
      <c r="AR19" s="23"/>
      <c r="AS19" s="23"/>
      <c r="AT19" s="23"/>
      <c r="AU19" s="23"/>
      <c r="AV19" s="23"/>
      <c r="AW19" s="23"/>
      <c r="AX19" s="23"/>
      <c r="AY19" s="23"/>
      <c r="AZ19" s="23"/>
      <c r="BA19" s="23"/>
      <c r="BB19" s="23"/>
      <c r="BC19" s="23"/>
      <c r="BK19" s="24"/>
      <c r="BL19" s="24"/>
      <c r="BM19" s="24"/>
      <c r="BN19" s="24"/>
      <c r="BO19" s="24"/>
      <c r="BP19" s="24"/>
      <c r="BQ19" s="24"/>
      <c r="BR19" s="24"/>
      <c r="BS19" s="24"/>
    </row>
    <row r="20" spans="1:71" x14ac:dyDescent="0.35">
      <c r="A20" s="33" t="s">
        <v>144</v>
      </c>
      <c r="C20" s="210"/>
      <c r="D20" s="25"/>
      <c r="AA20" s="25"/>
      <c r="AB20" s="70"/>
      <c r="AC20" s="70"/>
      <c r="AD20" s="70"/>
      <c r="AE20" s="70"/>
      <c r="AF20" s="118"/>
    </row>
    <row r="21" spans="1:71" x14ac:dyDescent="0.35">
      <c r="A21" s="39" t="str">
        <f>'[1]Revenue heads working history'!A278</f>
        <v>Goods and services tax</v>
      </c>
      <c r="B21" s="9" t="s">
        <v>71</v>
      </c>
      <c r="C21" s="210"/>
      <c r="D21" s="25"/>
      <c r="E21" s="25">
        <v>23853.187999999998</v>
      </c>
      <c r="F21" s="25">
        <v>27377.632000000001</v>
      </c>
      <c r="G21" s="25">
        <v>31227.362000000001</v>
      </c>
      <c r="H21" s="25">
        <v>34095.421999999999</v>
      </c>
      <c r="I21" s="25">
        <v>35943.940999999999</v>
      </c>
      <c r="J21" s="25">
        <v>39059</v>
      </c>
      <c r="K21" s="25">
        <v>41148</v>
      </c>
      <c r="L21" s="25">
        <v>44310</v>
      </c>
      <c r="M21" s="25">
        <v>42558</v>
      </c>
      <c r="N21" s="25">
        <v>46437</v>
      </c>
      <c r="O21" s="25">
        <v>47858</v>
      </c>
      <c r="P21" s="25">
        <v>48686</v>
      </c>
      <c r="Q21" s="25">
        <v>50166</v>
      </c>
      <c r="R21" s="25">
        <v>55435</v>
      </c>
      <c r="S21" s="25">
        <v>56348</v>
      </c>
      <c r="T21" s="25">
        <v>60312</v>
      </c>
      <c r="U21" s="25">
        <v>62727</v>
      </c>
      <c r="V21" s="25">
        <v>65282</v>
      </c>
      <c r="W21" s="25">
        <v>66385</v>
      </c>
      <c r="X21" s="25">
        <v>65287</v>
      </c>
      <c r="Y21" s="25">
        <v>74688</v>
      </c>
      <c r="Z21" s="25">
        <v>76996</v>
      </c>
      <c r="AA21" s="25">
        <v>87908</v>
      </c>
      <c r="AB21" s="70">
        <f>'[1]Revenue by type working'!B15</f>
        <v>88180</v>
      </c>
      <c r="AC21" s="70">
        <f>'[1]Revenue by type working'!C15</f>
        <v>92580</v>
      </c>
      <c r="AD21" s="70">
        <f>'[1]Revenue by type working'!D15</f>
        <v>98830</v>
      </c>
      <c r="AE21" s="70">
        <f>'[1]Revenue by type working'!E15</f>
        <v>104970</v>
      </c>
      <c r="AF21" s="118"/>
    </row>
    <row r="22" spans="1:71" x14ac:dyDescent="0.35">
      <c r="A22" s="39" t="str">
        <f>'[1]Revenue heads working history'!A279</f>
        <v>Wine equalisation tax</v>
      </c>
      <c r="B22" s="9" t="s">
        <v>71</v>
      </c>
      <c r="C22" s="210"/>
      <c r="D22" s="25"/>
      <c r="E22" s="25">
        <v>527.98800000000006</v>
      </c>
      <c r="F22" s="25">
        <v>647.83199999999999</v>
      </c>
      <c r="G22" s="25">
        <v>672.56200000000001</v>
      </c>
      <c r="H22" s="25">
        <v>704.62199999999996</v>
      </c>
      <c r="I22" s="25">
        <v>692.54100000000005</v>
      </c>
      <c r="J22" s="25">
        <v>656</v>
      </c>
      <c r="K22" s="25">
        <v>650</v>
      </c>
      <c r="L22" s="25">
        <v>660</v>
      </c>
      <c r="M22" s="25">
        <v>706</v>
      </c>
      <c r="N22" s="25">
        <v>746</v>
      </c>
      <c r="O22" s="25">
        <v>744</v>
      </c>
      <c r="P22" s="25">
        <v>714</v>
      </c>
      <c r="Q22" s="25">
        <v>715</v>
      </c>
      <c r="R22" s="25">
        <v>825</v>
      </c>
      <c r="S22" s="25">
        <v>828</v>
      </c>
      <c r="T22" s="25">
        <v>883</v>
      </c>
      <c r="U22" s="25">
        <v>850</v>
      </c>
      <c r="V22" s="25">
        <v>903</v>
      </c>
      <c r="W22" s="25">
        <v>995</v>
      </c>
      <c r="X22" s="25">
        <v>1040</v>
      </c>
      <c r="Y22" s="25">
        <v>1101</v>
      </c>
      <c r="Z22" s="25">
        <v>1133</v>
      </c>
      <c r="AA22" s="25">
        <v>1141</v>
      </c>
      <c r="AB22" s="70">
        <f>'[1]Revenue by type working'!B16</f>
        <v>1130</v>
      </c>
      <c r="AC22" s="70">
        <f>'[1]Revenue by type working'!C16</f>
        <v>1180</v>
      </c>
      <c r="AD22" s="70">
        <f>'[1]Revenue by type working'!D16</f>
        <v>1240</v>
      </c>
      <c r="AE22" s="70">
        <f>'[1]Revenue by type working'!E16</f>
        <v>1300</v>
      </c>
      <c r="AF22" s="118"/>
    </row>
    <row r="23" spans="1:71" x14ac:dyDescent="0.35">
      <c r="A23" s="39" t="str">
        <f>'[1]Revenue heads working history'!A280</f>
        <v>Luxury car tax</v>
      </c>
      <c r="B23" s="9" t="s">
        <v>71</v>
      </c>
      <c r="C23" s="210"/>
      <c r="D23" s="25"/>
      <c r="E23" s="25">
        <v>171.99866666666668</v>
      </c>
      <c r="F23" s="25">
        <v>219.98133333333334</v>
      </c>
      <c r="G23" s="25">
        <v>260.95133333333331</v>
      </c>
      <c r="H23" s="25">
        <v>335.95800000000003</v>
      </c>
      <c r="I23" s="25">
        <v>301.94900000000001</v>
      </c>
      <c r="J23" s="25">
        <v>330</v>
      </c>
      <c r="K23" s="25">
        <v>365</v>
      </c>
      <c r="L23" s="25">
        <v>464</v>
      </c>
      <c r="M23" s="25">
        <v>384</v>
      </c>
      <c r="N23" s="25">
        <v>499</v>
      </c>
      <c r="O23" s="25">
        <v>489</v>
      </c>
      <c r="P23" s="25">
        <v>439</v>
      </c>
      <c r="Q23" s="25">
        <v>432</v>
      </c>
      <c r="R23" s="25">
        <v>476</v>
      </c>
      <c r="S23" s="25">
        <v>540</v>
      </c>
      <c r="T23" s="25">
        <v>620</v>
      </c>
      <c r="U23" s="25">
        <v>674</v>
      </c>
      <c r="V23" s="25">
        <v>735</v>
      </c>
      <c r="W23" s="25">
        <v>688</v>
      </c>
      <c r="X23" s="25">
        <v>632</v>
      </c>
      <c r="Y23" s="25">
        <v>900</v>
      </c>
      <c r="Z23" s="25">
        <v>963</v>
      </c>
      <c r="AA23" s="25">
        <v>1187</v>
      </c>
      <c r="AB23" s="70">
        <f>'[1]Revenue by type working'!B17</f>
        <v>1180</v>
      </c>
      <c r="AC23" s="70">
        <f>'[1]Revenue by type working'!C17</f>
        <v>1080</v>
      </c>
      <c r="AD23" s="70">
        <f>'[1]Revenue by type working'!D17</f>
        <v>1190</v>
      </c>
      <c r="AE23" s="70">
        <f>'[1]Revenue by type working'!E17</f>
        <v>1290</v>
      </c>
      <c r="AF23" s="118"/>
    </row>
    <row r="24" spans="1:71" x14ac:dyDescent="0.35">
      <c r="A24" s="68" t="s">
        <v>148</v>
      </c>
      <c r="B24" s="9" t="s">
        <v>71</v>
      </c>
      <c r="C24" s="85" t="s">
        <v>80</v>
      </c>
      <c r="D24" s="25"/>
      <c r="E24" s="25">
        <v>1276</v>
      </c>
      <c r="F24" s="25">
        <v>-77</v>
      </c>
      <c r="G24" s="25">
        <v>-39</v>
      </c>
      <c r="H24" s="25">
        <v>-38</v>
      </c>
      <c r="I24" s="25">
        <v>-13</v>
      </c>
      <c r="J24" s="25">
        <v>-19</v>
      </c>
      <c r="K24" s="25">
        <v>60</v>
      </c>
      <c r="L24" s="25">
        <v>-19</v>
      </c>
      <c r="M24" s="25">
        <v>-1</v>
      </c>
      <c r="N24" s="25">
        <v>0</v>
      </c>
      <c r="O24" s="25">
        <v>0</v>
      </c>
      <c r="P24" s="25">
        <v>0</v>
      </c>
      <c r="Q24" s="25">
        <v>0</v>
      </c>
      <c r="R24" s="25">
        <v>0</v>
      </c>
      <c r="S24" s="25">
        <v>0</v>
      </c>
      <c r="T24" s="25">
        <v>0</v>
      </c>
      <c r="U24" s="25">
        <v>0</v>
      </c>
      <c r="V24" s="25">
        <v>0</v>
      </c>
      <c r="W24" s="25">
        <v>0</v>
      </c>
      <c r="X24" s="25">
        <v>0</v>
      </c>
      <c r="Y24" s="25">
        <v>0</v>
      </c>
      <c r="Z24" s="25">
        <v>0</v>
      </c>
      <c r="AA24" s="25">
        <v>0</v>
      </c>
      <c r="AB24" s="70">
        <v>0</v>
      </c>
      <c r="AC24" s="70">
        <v>0</v>
      </c>
      <c r="AD24" s="70">
        <v>0</v>
      </c>
      <c r="AE24" s="70">
        <v>0</v>
      </c>
      <c r="AF24" s="113"/>
    </row>
    <row r="25" spans="1:71" x14ac:dyDescent="0.35">
      <c r="A25" s="68" t="s">
        <v>149</v>
      </c>
      <c r="C25" s="210"/>
      <c r="D25" s="25"/>
      <c r="E25" s="25"/>
      <c r="F25" s="25"/>
      <c r="G25" s="25"/>
      <c r="H25" s="25"/>
      <c r="I25" s="25"/>
      <c r="J25" s="25"/>
      <c r="K25" s="25"/>
      <c r="L25" s="25"/>
      <c r="M25" s="25"/>
      <c r="N25" s="25"/>
      <c r="O25" s="25"/>
      <c r="P25" s="25"/>
      <c r="Q25" s="25"/>
      <c r="R25" s="25"/>
      <c r="S25" s="25"/>
      <c r="T25" s="25"/>
      <c r="U25" s="25"/>
      <c r="V25" s="25"/>
      <c r="W25" s="25"/>
      <c r="X25" s="25"/>
      <c r="Y25" s="25"/>
      <c r="Z25" s="25"/>
      <c r="AA25" s="25"/>
      <c r="AB25" s="70"/>
      <c r="AC25" s="70"/>
      <c r="AD25" s="70"/>
      <c r="AE25" s="70"/>
      <c r="AF25" s="118"/>
    </row>
    <row r="26" spans="1:71" x14ac:dyDescent="0.35">
      <c r="A26" s="111" t="str">
        <f>'[1]Revenue heads working history'!A283</f>
        <v>Fuel excise</v>
      </c>
      <c r="B26" s="9" t="s">
        <v>71</v>
      </c>
      <c r="C26" s="210"/>
      <c r="D26" s="25">
        <v>11418</v>
      </c>
      <c r="E26" s="25">
        <v>12447</v>
      </c>
      <c r="F26" s="25">
        <v>12793</v>
      </c>
      <c r="G26" s="25">
        <v>13337</v>
      </c>
      <c r="H26" s="25">
        <v>13529</v>
      </c>
      <c r="I26" s="25">
        <v>14350</v>
      </c>
      <c r="J26" s="25">
        <v>14073</v>
      </c>
      <c r="K26" s="25">
        <v>14653</v>
      </c>
      <c r="L26" s="25">
        <v>15085</v>
      </c>
      <c r="M26" s="25">
        <v>15592</v>
      </c>
      <c r="N26" s="25">
        <v>15766</v>
      </c>
      <c r="O26" s="25">
        <v>16305</v>
      </c>
      <c r="P26" s="25">
        <v>16924</v>
      </c>
      <c r="Q26" s="25">
        <v>17839</v>
      </c>
      <c r="R26" s="25">
        <v>17767</v>
      </c>
      <c r="S26" s="25">
        <v>17590</v>
      </c>
      <c r="T26" s="25">
        <v>17964</v>
      </c>
      <c r="U26" s="25">
        <v>18441</v>
      </c>
      <c r="V26" s="25">
        <v>19229</v>
      </c>
      <c r="W26" s="25">
        <v>19830</v>
      </c>
      <c r="X26" s="25">
        <v>19392</v>
      </c>
      <c r="Y26" s="25">
        <v>20338</v>
      </c>
      <c r="Z26" s="25">
        <v>18297</v>
      </c>
      <c r="AA26" s="25">
        <v>21702</v>
      </c>
      <c r="AB26" s="70">
        <f>SUM('[1]Revenue by type working'!B19:B21)</f>
        <v>25370</v>
      </c>
      <c r="AC26" s="70">
        <f>SUM('[1]Revenue by type working'!C19:C21)</f>
        <v>26300</v>
      </c>
      <c r="AD26" s="70">
        <f>SUM('[1]Revenue by type working'!D19:D21)</f>
        <v>27720</v>
      </c>
      <c r="AE26" s="70">
        <f>SUM('[1]Revenue by type working'!E19:E21)</f>
        <v>28920</v>
      </c>
      <c r="AF26" s="118"/>
    </row>
    <row r="27" spans="1:71" x14ac:dyDescent="0.35">
      <c r="A27" s="111" t="str">
        <f>'[1]Revenue heads working history'!A284</f>
        <v>Other excise</v>
      </c>
      <c r="B27" s="9" t="s">
        <v>71</v>
      </c>
      <c r="C27" s="210"/>
      <c r="D27" s="25">
        <v>2674</v>
      </c>
      <c r="E27" s="25">
        <v>6572</v>
      </c>
      <c r="F27" s="25">
        <v>6837</v>
      </c>
      <c r="G27" s="25">
        <v>7450</v>
      </c>
      <c r="H27" s="25">
        <v>7539</v>
      </c>
      <c r="I27" s="25">
        <v>7631</v>
      </c>
      <c r="J27" s="25">
        <v>7854</v>
      </c>
      <c r="K27" s="25">
        <v>8082</v>
      </c>
      <c r="L27" s="25">
        <v>8441</v>
      </c>
      <c r="M27" s="25">
        <v>8727</v>
      </c>
      <c r="N27" s="25">
        <v>8781</v>
      </c>
      <c r="O27" s="25">
        <v>9497</v>
      </c>
      <c r="P27" s="25">
        <v>8557</v>
      </c>
      <c r="Q27" s="25">
        <v>7871</v>
      </c>
      <c r="R27" s="25">
        <v>7882</v>
      </c>
      <c r="S27" s="25">
        <v>6097</v>
      </c>
      <c r="T27" s="25">
        <v>3660</v>
      </c>
      <c r="U27" s="25">
        <v>3454</v>
      </c>
      <c r="V27" s="25">
        <v>3534</v>
      </c>
      <c r="W27" s="25">
        <v>3658</v>
      </c>
      <c r="X27" s="25">
        <v>3724</v>
      </c>
      <c r="Y27" s="25">
        <v>4165</v>
      </c>
      <c r="Z27" s="25">
        <v>4265</v>
      </c>
      <c r="AA27" s="25">
        <v>4579</v>
      </c>
      <c r="AB27" s="70">
        <f t="shared" ref="AB27:AE27" si="0">AB28-AB26</f>
        <v>4710</v>
      </c>
      <c r="AC27" s="70">
        <f t="shared" si="0"/>
        <v>4950</v>
      </c>
      <c r="AD27" s="70">
        <f t="shared" si="0"/>
        <v>5070</v>
      </c>
      <c r="AE27" s="70">
        <f t="shared" si="0"/>
        <v>5310</v>
      </c>
      <c r="AF27" s="113"/>
    </row>
    <row r="28" spans="1:71" x14ac:dyDescent="0.35">
      <c r="A28" s="111" t="str">
        <f>'[1]Revenue heads working history'!A285</f>
        <v>Total excise duty</v>
      </c>
      <c r="B28" s="9" t="s">
        <v>71</v>
      </c>
      <c r="C28" s="210"/>
      <c r="D28" s="25">
        <v>14091</v>
      </c>
      <c r="E28" s="25">
        <v>19019</v>
      </c>
      <c r="F28" s="25">
        <v>19630</v>
      </c>
      <c r="G28" s="25">
        <v>20787</v>
      </c>
      <c r="H28" s="25">
        <v>21068</v>
      </c>
      <c r="I28" s="25">
        <v>21981</v>
      </c>
      <c r="J28" s="25">
        <v>21927</v>
      </c>
      <c r="K28" s="25">
        <v>22734</v>
      </c>
      <c r="L28" s="25">
        <v>23526</v>
      </c>
      <c r="M28" s="25">
        <v>24319</v>
      </c>
      <c r="N28" s="25">
        <v>24547</v>
      </c>
      <c r="O28" s="25">
        <v>25803</v>
      </c>
      <c r="P28" s="25">
        <v>25480</v>
      </c>
      <c r="Q28" s="25">
        <v>25710</v>
      </c>
      <c r="R28" s="25">
        <v>25648</v>
      </c>
      <c r="S28" s="25">
        <v>23687</v>
      </c>
      <c r="T28" s="25">
        <v>21625</v>
      </c>
      <c r="U28" s="25">
        <v>21895</v>
      </c>
      <c r="V28" s="25">
        <v>22763</v>
      </c>
      <c r="W28" s="25">
        <v>23488</v>
      </c>
      <c r="X28" s="25">
        <v>23116</v>
      </c>
      <c r="Y28" s="25">
        <v>24503</v>
      </c>
      <c r="Z28" s="25">
        <v>22562</v>
      </c>
      <c r="AA28" s="25">
        <v>26281</v>
      </c>
      <c r="AB28" s="70">
        <f>'[1]Revenue by type working'!B46</f>
        <v>30080</v>
      </c>
      <c r="AC28" s="70">
        <f>'[1]Revenue by type working'!C46</f>
        <v>31250</v>
      </c>
      <c r="AD28" s="70">
        <f>'[1]Revenue by type working'!D46</f>
        <v>32790</v>
      </c>
      <c r="AE28" s="70">
        <f>'[1]Revenue by type working'!E46</f>
        <v>34230</v>
      </c>
      <c r="AF28" s="118"/>
    </row>
    <row r="29" spans="1:71" x14ac:dyDescent="0.35">
      <c r="A29" s="39" t="str">
        <f>'[1]Revenue heads working history'!A286</f>
        <v>Customs duty</v>
      </c>
      <c r="B29" s="9" t="s">
        <v>71</v>
      </c>
      <c r="C29" s="210"/>
      <c r="D29" s="25">
        <v>3799</v>
      </c>
      <c r="E29" s="25">
        <v>4606</v>
      </c>
      <c r="F29" s="25">
        <v>5214</v>
      </c>
      <c r="G29" s="25">
        <v>5573</v>
      </c>
      <c r="H29" s="25">
        <v>5622</v>
      </c>
      <c r="I29" s="25">
        <v>5548</v>
      </c>
      <c r="J29" s="25">
        <v>4988</v>
      </c>
      <c r="K29" s="25">
        <v>5644</v>
      </c>
      <c r="L29" s="25">
        <v>6070</v>
      </c>
      <c r="M29" s="25">
        <v>6276</v>
      </c>
      <c r="N29" s="25">
        <v>5748</v>
      </c>
      <c r="O29" s="25">
        <v>5828</v>
      </c>
      <c r="P29" s="25">
        <v>7105</v>
      </c>
      <c r="Q29" s="25">
        <v>8172</v>
      </c>
      <c r="R29" s="25">
        <v>9280</v>
      </c>
      <c r="S29" s="25">
        <v>10884</v>
      </c>
      <c r="T29" s="25">
        <v>14046</v>
      </c>
      <c r="U29" s="25">
        <v>14196</v>
      </c>
      <c r="V29" s="25">
        <v>15690</v>
      </c>
      <c r="W29" s="25">
        <v>15944</v>
      </c>
      <c r="X29" s="25">
        <v>19507</v>
      </c>
      <c r="Y29" s="25">
        <v>18123</v>
      </c>
      <c r="Z29" s="25">
        <v>16945</v>
      </c>
      <c r="AA29" s="25">
        <v>17079</v>
      </c>
      <c r="AB29" s="70">
        <f>'[1]Revenue by type working'!B47</f>
        <v>17310</v>
      </c>
      <c r="AC29" s="70">
        <f>'[1]Revenue by type working'!C47</f>
        <v>17850</v>
      </c>
      <c r="AD29" s="70">
        <f>'[1]Revenue by type working'!D47</f>
        <v>17460</v>
      </c>
      <c r="AE29" s="70">
        <f>'[1]Revenue by type working'!E47</f>
        <v>17940</v>
      </c>
      <c r="AF29" s="118"/>
    </row>
    <row r="30" spans="1:71" x14ac:dyDescent="0.35">
      <c r="A30" s="39" t="str">
        <f>'[1]Revenue heads working history'!A287</f>
        <v>Carbon pricing mechanism</v>
      </c>
      <c r="B30" s="9" t="s">
        <v>71</v>
      </c>
      <c r="C30" s="210"/>
      <c r="D30" s="25"/>
      <c r="E30" s="25"/>
      <c r="F30" s="25"/>
      <c r="G30" s="25"/>
      <c r="H30" s="25"/>
      <c r="I30" s="25"/>
      <c r="J30" s="25"/>
      <c r="K30" s="25"/>
      <c r="L30" s="25"/>
      <c r="M30" s="25"/>
      <c r="N30" s="25"/>
      <c r="O30" s="25"/>
      <c r="P30" s="25"/>
      <c r="Q30" s="25">
        <v>6535</v>
      </c>
      <c r="R30" s="25">
        <v>6623</v>
      </c>
      <c r="S30" s="25"/>
      <c r="T30" s="25"/>
      <c r="U30" s="25"/>
      <c r="V30" s="25"/>
      <c r="W30" s="25"/>
      <c r="X30" s="25"/>
      <c r="Y30" s="25"/>
      <c r="Z30" s="25"/>
      <c r="AA30" s="25"/>
      <c r="AB30" s="70"/>
      <c r="AC30" s="70"/>
      <c r="AD30" s="70"/>
      <c r="AE30" s="70"/>
      <c r="AF30" s="118"/>
    </row>
    <row r="31" spans="1:71" x14ac:dyDescent="0.35">
      <c r="A31" s="39" t="str">
        <f>'[1]Revenue heads working history'!A288</f>
        <v>Major bank levy</v>
      </c>
      <c r="B31" s="9" t="s">
        <v>71</v>
      </c>
      <c r="C31" s="210"/>
      <c r="D31" s="25"/>
      <c r="E31" s="25"/>
      <c r="F31" s="25"/>
      <c r="G31" s="25"/>
      <c r="H31" s="25"/>
      <c r="I31" s="25"/>
      <c r="J31" s="25"/>
      <c r="K31" s="25"/>
      <c r="L31" s="25"/>
      <c r="M31" s="25"/>
      <c r="N31" s="25"/>
      <c r="O31" s="25"/>
      <c r="P31" s="25"/>
      <c r="Q31" s="25"/>
      <c r="R31" s="25"/>
      <c r="S31" s="25"/>
      <c r="T31" s="25"/>
      <c r="U31" s="25"/>
      <c r="V31" s="25">
        <v>1527</v>
      </c>
      <c r="W31" s="25">
        <v>1566</v>
      </c>
      <c r="X31" s="25">
        <v>1639</v>
      </c>
      <c r="Y31" s="25">
        <v>1572</v>
      </c>
      <c r="Z31" s="25">
        <v>1456</v>
      </c>
      <c r="AA31" s="25">
        <v>1542</v>
      </c>
      <c r="AB31" s="70">
        <f>'[1]Revenue by type working'!B32</f>
        <v>1620</v>
      </c>
      <c r="AC31" s="70">
        <f>'[1]Revenue by type working'!C32</f>
        <v>1680</v>
      </c>
      <c r="AD31" s="70">
        <f>'[1]Revenue by type working'!D32</f>
        <v>1740</v>
      </c>
      <c r="AE31" s="70">
        <f>'[1]Revenue by type working'!E32</f>
        <v>1820</v>
      </c>
      <c r="AF31" s="118"/>
    </row>
    <row r="32" spans="1:71" x14ac:dyDescent="0.35">
      <c r="A32" s="39" t="str">
        <f>'[1]Revenue heads working history'!A289</f>
        <v>Agricultural levies</v>
      </c>
      <c r="B32" s="9" t="s">
        <v>71</v>
      </c>
      <c r="C32" s="210"/>
      <c r="D32" s="25">
        <v>551</v>
      </c>
      <c r="E32" s="25">
        <v>451</v>
      </c>
      <c r="F32" s="25">
        <v>550</v>
      </c>
      <c r="G32" s="25">
        <v>586</v>
      </c>
      <c r="H32" s="25">
        <v>603</v>
      </c>
      <c r="I32" s="25">
        <v>584</v>
      </c>
      <c r="J32" s="25">
        <v>610</v>
      </c>
      <c r="K32" s="25">
        <v>608</v>
      </c>
      <c r="L32" s="25">
        <v>611</v>
      </c>
      <c r="M32" s="25">
        <v>620</v>
      </c>
      <c r="N32" s="25">
        <v>395</v>
      </c>
      <c r="O32" s="25">
        <v>445</v>
      </c>
      <c r="P32" s="25">
        <v>421</v>
      </c>
      <c r="Q32" s="25">
        <v>476</v>
      </c>
      <c r="R32" s="25">
        <v>491</v>
      </c>
      <c r="S32" s="25">
        <v>509</v>
      </c>
      <c r="T32" s="25">
        <v>522</v>
      </c>
      <c r="U32" s="25">
        <v>554</v>
      </c>
      <c r="V32" s="25">
        <v>564</v>
      </c>
      <c r="W32" s="25">
        <v>563</v>
      </c>
      <c r="X32" s="25">
        <v>469</v>
      </c>
      <c r="Y32" s="25">
        <v>534</v>
      </c>
      <c r="Z32" s="25">
        <v>646</v>
      </c>
      <c r="AA32" s="25">
        <v>677</v>
      </c>
      <c r="AB32" s="70">
        <f>'[1]Revenue by type working'!B33</f>
        <v>598</v>
      </c>
      <c r="AC32" s="70">
        <f>'[1]Revenue by type working'!C33</f>
        <v>634</v>
      </c>
      <c r="AD32" s="70">
        <f>'[1]Revenue by type working'!D33</f>
        <v>655</v>
      </c>
      <c r="AE32" s="70">
        <f>'[1]Revenue by type working'!E33</f>
        <v>664</v>
      </c>
      <c r="AF32" s="118"/>
    </row>
    <row r="33" spans="1:71" x14ac:dyDescent="0.35">
      <c r="A33" s="39" t="str">
        <f>'[1]Revenue heads working history'!A290</f>
        <v>Other taxes</v>
      </c>
      <c r="B33" s="9" t="s">
        <v>71</v>
      </c>
      <c r="C33" s="85" t="s">
        <v>80</v>
      </c>
      <c r="D33" s="93">
        <v>16740</v>
      </c>
      <c r="E33" s="93">
        <v>1372.0053333333271</v>
      </c>
      <c r="F33" s="93">
        <v>1828.074666666671</v>
      </c>
      <c r="G33" s="93">
        <v>1935.1946666666699</v>
      </c>
      <c r="H33" s="93">
        <v>2541.168000000016</v>
      </c>
      <c r="I33" s="93">
        <v>2599.2040000000088</v>
      </c>
      <c r="J33" s="93">
        <v>2707</v>
      </c>
      <c r="K33" s="93">
        <v>2743</v>
      </c>
      <c r="L33" s="93">
        <v>2923</v>
      </c>
      <c r="M33" s="93">
        <v>3408</v>
      </c>
      <c r="N33" s="93">
        <v>3716</v>
      </c>
      <c r="O33" s="93">
        <v>3916</v>
      </c>
      <c r="P33" s="93">
        <v>3920</v>
      </c>
      <c r="Q33" s="93">
        <v>4177</v>
      </c>
      <c r="R33" s="93">
        <v>5178</v>
      </c>
      <c r="S33" s="93">
        <v>5592</v>
      </c>
      <c r="T33" s="93">
        <v>5776</v>
      </c>
      <c r="U33" s="93">
        <v>6143</v>
      </c>
      <c r="V33" s="93">
        <v>6807</v>
      </c>
      <c r="W33" s="93">
        <v>7355</v>
      </c>
      <c r="X33" s="93">
        <v>6857</v>
      </c>
      <c r="Y33" s="93">
        <v>6645</v>
      </c>
      <c r="Z33" s="25">
        <v>7235</v>
      </c>
      <c r="AA33" s="25">
        <v>9409</v>
      </c>
      <c r="AB33" s="70">
        <f>SUM('[1]Revenue by type working'!B34:B35)</f>
        <v>9948</v>
      </c>
      <c r="AC33" s="70">
        <f>SUM('[1]Revenue by type working'!C34:C35)</f>
        <v>10551</v>
      </c>
      <c r="AD33" s="70">
        <f>SUM('[1]Revenue by type working'!D34:D35)</f>
        <v>11104</v>
      </c>
      <c r="AE33" s="70">
        <f>SUM('[1]Revenue by type working'!E34:E35)</f>
        <v>10966</v>
      </c>
      <c r="AF33" s="118"/>
      <c r="AG33" s="25"/>
    </row>
    <row r="34" spans="1:71" x14ac:dyDescent="0.35">
      <c r="A34" s="39" t="s">
        <v>151</v>
      </c>
      <c r="B34" s="9" t="s">
        <v>71</v>
      </c>
      <c r="D34" s="93">
        <v>35181</v>
      </c>
      <c r="E34" s="93">
        <v>51277.179999999993</v>
      </c>
      <c r="F34" s="93">
        <v>55390.520000000004</v>
      </c>
      <c r="G34" s="93">
        <v>61003.070000000007</v>
      </c>
      <c r="H34" s="93">
        <v>64932.170000000013</v>
      </c>
      <c r="I34" s="93">
        <v>67637.635000000009</v>
      </c>
      <c r="J34" s="93">
        <v>70258</v>
      </c>
      <c r="K34" s="93">
        <v>73952</v>
      </c>
      <c r="L34" s="93">
        <v>78545</v>
      </c>
      <c r="M34" s="93">
        <v>78270</v>
      </c>
      <c r="N34" s="93">
        <v>82088</v>
      </c>
      <c r="O34" s="93">
        <v>85083</v>
      </c>
      <c r="P34" s="93">
        <v>86765</v>
      </c>
      <c r="Q34" s="93">
        <v>96383</v>
      </c>
      <c r="R34" s="93">
        <v>103956</v>
      </c>
      <c r="S34" s="93">
        <v>98388</v>
      </c>
      <c r="T34" s="93">
        <v>103784</v>
      </c>
      <c r="U34" s="93">
        <v>107039</v>
      </c>
      <c r="V34" s="93">
        <v>114271</v>
      </c>
      <c r="W34" s="93">
        <v>116984</v>
      </c>
      <c r="X34" s="93">
        <v>118547</v>
      </c>
      <c r="Y34" s="93">
        <v>128066</v>
      </c>
      <c r="Z34" s="93">
        <v>127936</v>
      </c>
      <c r="AA34" s="25">
        <v>145223</v>
      </c>
      <c r="AB34" s="70">
        <f>'[1]Revenue by type working'!B40</f>
        <v>150046</v>
      </c>
      <c r="AC34" s="70">
        <f>'[1]Revenue by type working'!C40</f>
        <v>156805</v>
      </c>
      <c r="AD34" s="70">
        <f>'[1]Revenue by type working'!D40</f>
        <v>165009</v>
      </c>
      <c r="AE34" s="70">
        <f>'[1]Revenue by type working'!E40</f>
        <v>173181</v>
      </c>
      <c r="AF34" s="118"/>
    </row>
    <row r="35" spans="1:71" ht="4.1500000000000004" customHeight="1" x14ac:dyDescent="0.35">
      <c r="A35" s="26"/>
      <c r="B35" s="20"/>
      <c r="C35" s="21"/>
      <c r="AA35" s="25"/>
      <c r="AB35" s="70"/>
      <c r="AC35" s="70"/>
      <c r="AD35" s="70"/>
      <c r="AE35" s="70"/>
      <c r="AF35" s="118"/>
      <c r="AK35" s="23"/>
      <c r="AL35" s="23"/>
      <c r="AM35" s="23"/>
      <c r="AN35" s="23"/>
      <c r="AO35" s="23"/>
      <c r="AP35" s="23"/>
      <c r="AQ35" s="23"/>
      <c r="AR35" s="23"/>
      <c r="AS35" s="23"/>
      <c r="AT35" s="23"/>
      <c r="AU35" s="23"/>
      <c r="AV35" s="23"/>
      <c r="AW35" s="23"/>
      <c r="AX35" s="23"/>
      <c r="AY35" s="23"/>
      <c r="AZ35" s="23"/>
      <c r="BA35" s="23"/>
      <c r="BB35" s="23"/>
      <c r="BC35" s="23"/>
      <c r="BK35" s="24"/>
      <c r="BL35" s="24"/>
      <c r="BM35" s="24"/>
      <c r="BN35" s="24"/>
      <c r="BO35" s="24"/>
      <c r="BP35" s="24"/>
      <c r="BQ35" s="24"/>
      <c r="BR35" s="24"/>
      <c r="BS35" s="24"/>
    </row>
    <row r="36" spans="1:71" x14ac:dyDescent="0.35">
      <c r="A36" s="33" t="s">
        <v>152</v>
      </c>
      <c r="B36" s="9" t="s">
        <v>71</v>
      </c>
      <c r="D36" s="93">
        <v>153409</v>
      </c>
      <c r="E36" s="93">
        <v>175876</v>
      </c>
      <c r="F36" s="93">
        <v>178410</v>
      </c>
      <c r="G36" s="93">
        <v>195319</v>
      </c>
      <c r="H36" s="93">
        <v>210541</v>
      </c>
      <c r="I36" s="93">
        <v>230490</v>
      </c>
      <c r="J36" s="93">
        <v>245846</v>
      </c>
      <c r="K36" s="93">
        <v>262876</v>
      </c>
      <c r="L36" s="93">
        <v>286869</v>
      </c>
      <c r="M36" s="93">
        <v>279303</v>
      </c>
      <c r="N36" s="93">
        <v>268841</v>
      </c>
      <c r="O36" s="93">
        <v>289566</v>
      </c>
      <c r="P36" s="93">
        <v>317413</v>
      </c>
      <c r="Q36" s="93">
        <v>338106</v>
      </c>
      <c r="R36" s="93">
        <v>353239</v>
      </c>
      <c r="S36" s="93">
        <v>356365</v>
      </c>
      <c r="T36" s="93">
        <v>369468</v>
      </c>
      <c r="U36" s="93">
        <v>388706</v>
      </c>
      <c r="V36" s="93">
        <v>427249</v>
      </c>
      <c r="W36" s="93">
        <v>456147</v>
      </c>
      <c r="X36" s="93">
        <v>447605</v>
      </c>
      <c r="Y36" s="93">
        <v>480312</v>
      </c>
      <c r="Z36" s="93">
        <v>550412</v>
      </c>
      <c r="AA36" s="25">
        <v>618288</v>
      </c>
      <c r="AB36" s="70">
        <f>'[1]Revenue by type working'!B41</f>
        <v>649256</v>
      </c>
      <c r="AC36" s="70">
        <f>'[1]Revenue by type working'!C41</f>
        <v>649135</v>
      </c>
      <c r="AD36" s="70">
        <f>'[1]Revenue by type working'!D41</f>
        <v>674119</v>
      </c>
      <c r="AE36" s="70">
        <f>'[1]Revenue by type working'!E41</f>
        <v>716341</v>
      </c>
      <c r="AF36" s="118"/>
    </row>
    <row r="37" spans="1:71" ht="4.1500000000000004" customHeight="1" x14ac:dyDescent="0.35">
      <c r="A37" s="19"/>
      <c r="B37" s="20"/>
      <c r="C37" s="21"/>
      <c r="AA37" s="25"/>
      <c r="AB37" s="70"/>
      <c r="AC37" s="70"/>
      <c r="AD37" s="70"/>
      <c r="AE37" s="70"/>
      <c r="AF37" s="118"/>
      <c r="AG37" s="25"/>
      <c r="AH37" s="23"/>
      <c r="AI37" s="23"/>
      <c r="AJ37" s="23"/>
      <c r="AK37" s="23"/>
      <c r="AL37" s="23"/>
      <c r="AM37" s="23"/>
      <c r="AN37" s="23"/>
      <c r="AO37" s="23"/>
      <c r="AP37" s="23"/>
      <c r="AQ37" s="23"/>
      <c r="AR37" s="23"/>
      <c r="AS37" s="23"/>
      <c r="AT37" s="23"/>
      <c r="AU37" s="23"/>
      <c r="AV37" s="23"/>
      <c r="AW37" s="23"/>
      <c r="AX37" s="23"/>
      <c r="AY37" s="23"/>
      <c r="AZ37" s="23"/>
      <c r="BA37" s="23"/>
      <c r="BB37" s="23"/>
      <c r="BC37" s="23"/>
      <c r="BK37" s="24"/>
      <c r="BL37" s="24"/>
      <c r="BM37" s="24"/>
      <c r="BN37" s="24"/>
      <c r="BO37" s="24"/>
      <c r="BP37" s="24"/>
      <c r="BQ37" s="24"/>
      <c r="BR37" s="24"/>
      <c r="BS37" s="24"/>
    </row>
    <row r="38" spans="1:71" x14ac:dyDescent="0.35">
      <c r="A38" s="9" t="s">
        <v>112</v>
      </c>
      <c r="AA38" s="25"/>
      <c r="AB38" s="70"/>
      <c r="AC38" s="70"/>
      <c r="AD38" s="70"/>
      <c r="AE38" s="70"/>
      <c r="AF38" s="254"/>
    </row>
    <row r="39" spans="1:71" x14ac:dyDescent="0.35">
      <c r="A39" s="33" t="str">
        <f>'[1]Revenue heads working history'!A294</f>
        <v>Interest</v>
      </c>
      <c r="B39" s="9" t="s">
        <v>71</v>
      </c>
      <c r="D39" s="25">
        <v>967</v>
      </c>
      <c r="E39" s="25">
        <v>1105</v>
      </c>
      <c r="F39" s="25">
        <v>1188</v>
      </c>
      <c r="G39" s="25">
        <v>1185</v>
      </c>
      <c r="H39" s="25">
        <v>1304</v>
      </c>
      <c r="I39" s="25">
        <v>1621</v>
      </c>
      <c r="J39" s="25">
        <v>2437</v>
      </c>
      <c r="K39" s="25">
        <v>3921</v>
      </c>
      <c r="L39" s="25">
        <v>5558</v>
      </c>
      <c r="M39" s="25">
        <v>5124</v>
      </c>
      <c r="N39" s="25">
        <v>4430</v>
      </c>
      <c r="O39" s="25">
        <v>5169</v>
      </c>
      <c r="P39" s="25">
        <v>4617</v>
      </c>
      <c r="Q39" s="25">
        <v>3646</v>
      </c>
      <c r="R39" s="25">
        <v>3341</v>
      </c>
      <c r="S39" s="25">
        <v>3147</v>
      </c>
      <c r="T39" s="25">
        <v>2930</v>
      </c>
      <c r="U39" s="25">
        <v>2992</v>
      </c>
      <c r="V39" s="25">
        <v>3317</v>
      </c>
      <c r="W39" s="25">
        <v>4477</v>
      </c>
      <c r="X39" s="25">
        <v>3689</v>
      </c>
      <c r="Y39" s="25">
        <v>3033</v>
      </c>
      <c r="Z39" s="25">
        <v>4452</v>
      </c>
      <c r="AA39" s="25">
        <v>9892</v>
      </c>
      <c r="AB39" s="70">
        <f>'[1]Operating statement working'!C8</f>
        <v>10034</v>
      </c>
      <c r="AC39" s="70">
        <f>'[1]Operating statement working'!D8</f>
        <v>9044</v>
      </c>
      <c r="AD39" s="70">
        <f>'[1]Operating statement working'!E8</f>
        <v>8879</v>
      </c>
      <c r="AE39" s="70">
        <f>'[1]Operating statement working'!F8</f>
        <v>9395</v>
      </c>
      <c r="AF39" s="118"/>
      <c r="AI39" s="255"/>
    </row>
    <row r="40" spans="1:71" x14ac:dyDescent="0.35">
      <c r="A40" s="33" t="str">
        <f>'[1]Revenue heads working history'!A295</f>
        <v>Dividends and other</v>
      </c>
      <c r="B40" s="9" t="s">
        <v>71</v>
      </c>
      <c r="D40" s="25">
        <v>12928</v>
      </c>
      <c r="E40" s="25">
        <v>9124</v>
      </c>
      <c r="F40" s="25">
        <v>10834</v>
      </c>
      <c r="G40" s="25">
        <v>10273</v>
      </c>
      <c r="H40" s="25">
        <v>10197</v>
      </c>
      <c r="I40" s="25">
        <v>10242</v>
      </c>
      <c r="J40" s="25">
        <v>12286</v>
      </c>
      <c r="K40" s="25">
        <v>11098</v>
      </c>
      <c r="L40" s="25">
        <v>10976</v>
      </c>
      <c r="M40" s="25">
        <v>14082</v>
      </c>
      <c r="N40" s="25">
        <v>19116</v>
      </c>
      <c r="O40" s="25">
        <v>14470</v>
      </c>
      <c r="P40" s="25">
        <v>15294</v>
      </c>
      <c r="Q40" s="25">
        <v>17744</v>
      </c>
      <c r="R40" s="25">
        <v>17571</v>
      </c>
      <c r="S40" s="25">
        <v>19943</v>
      </c>
      <c r="T40" s="25">
        <v>22657</v>
      </c>
      <c r="U40" s="25">
        <v>24025</v>
      </c>
      <c r="V40" s="25">
        <v>25714</v>
      </c>
      <c r="W40" s="25">
        <v>32721</v>
      </c>
      <c r="X40" s="25">
        <v>34984</v>
      </c>
      <c r="Y40" s="25">
        <v>39667</v>
      </c>
      <c r="Z40" s="25">
        <v>41537</v>
      </c>
      <c r="AA40" s="25">
        <v>40209</v>
      </c>
      <c r="AB40" s="70">
        <f>AB41-AB39</f>
        <v>41332</v>
      </c>
      <c r="AC40" s="70">
        <f t="shared" ref="AC40" si="1">AC41-AC39</f>
        <v>42114</v>
      </c>
      <c r="AD40" s="70">
        <f>AD41-AD39</f>
        <v>43046</v>
      </c>
      <c r="AE40" s="70">
        <f>AE41-AE39</f>
        <v>44616</v>
      </c>
      <c r="AF40" s="113"/>
    </row>
    <row r="41" spans="1:71" x14ac:dyDescent="0.35">
      <c r="A41" s="33" t="s">
        <v>153</v>
      </c>
      <c r="B41" s="9" t="s">
        <v>71</v>
      </c>
      <c r="D41" s="25">
        <v>13895</v>
      </c>
      <c r="E41" s="25">
        <v>10229</v>
      </c>
      <c r="F41" s="25">
        <v>12022</v>
      </c>
      <c r="G41" s="25">
        <v>11458</v>
      </c>
      <c r="H41" s="25">
        <v>11501</v>
      </c>
      <c r="I41" s="25">
        <v>11863</v>
      </c>
      <c r="J41" s="25">
        <v>14723</v>
      </c>
      <c r="K41" s="25">
        <v>15019</v>
      </c>
      <c r="L41" s="25">
        <v>16534</v>
      </c>
      <c r="M41" s="25">
        <v>19206</v>
      </c>
      <c r="N41" s="25">
        <v>23546</v>
      </c>
      <c r="O41" s="25">
        <v>19639</v>
      </c>
      <c r="P41" s="25">
        <v>19911</v>
      </c>
      <c r="Q41" s="25">
        <v>21390</v>
      </c>
      <c r="R41" s="25">
        <v>20912</v>
      </c>
      <c r="S41" s="25">
        <v>23090</v>
      </c>
      <c r="T41" s="25">
        <v>25587</v>
      </c>
      <c r="U41" s="25">
        <v>27017</v>
      </c>
      <c r="V41" s="25">
        <v>29031</v>
      </c>
      <c r="W41" s="25">
        <v>37198</v>
      </c>
      <c r="X41" s="25">
        <v>38673</v>
      </c>
      <c r="Y41" s="25">
        <v>42700</v>
      </c>
      <c r="Z41" s="25">
        <v>45989</v>
      </c>
      <c r="AA41" s="25">
        <v>50101</v>
      </c>
      <c r="AB41" s="70">
        <f>'[1]Operating statement working'!C11-'[1]Operating statement working'!C6</f>
        <v>51366</v>
      </c>
      <c r="AC41" s="70">
        <f>'[1]Operating statement working'!D11-'[1]Operating statement working'!D6</f>
        <v>51158</v>
      </c>
      <c r="AD41" s="70">
        <f>'[1]Operating statement working'!E11-'[1]Operating statement working'!E6</f>
        <v>51925</v>
      </c>
      <c r="AE41" s="70">
        <f>'[1]Operating statement working'!F11-'[1]Operating statement working'!F6</f>
        <v>54011</v>
      </c>
      <c r="AF41" s="113"/>
    </row>
    <row r="42" spans="1:71" ht="4.1500000000000004" customHeight="1" x14ac:dyDescent="0.35">
      <c r="A42" s="19"/>
      <c r="B42" s="20"/>
      <c r="C42" s="21"/>
      <c r="AA42" s="25"/>
      <c r="AB42" s="70"/>
      <c r="AC42" s="70"/>
      <c r="AD42" s="70"/>
      <c r="AE42" s="70"/>
      <c r="AF42" s="118"/>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K42" s="24"/>
      <c r="BL42" s="24"/>
      <c r="BM42" s="24"/>
      <c r="BN42" s="24"/>
      <c r="BO42" s="24"/>
      <c r="BP42" s="24"/>
      <c r="BQ42" s="24"/>
      <c r="BR42" s="24"/>
      <c r="BS42" s="24"/>
    </row>
    <row r="43" spans="1:71" x14ac:dyDescent="0.35">
      <c r="A43" s="9" t="str">
        <f>'[1]Revenue heads working history'!A297</f>
        <v>Total revenue</v>
      </c>
      <c r="B43" s="9" t="s">
        <v>71</v>
      </c>
      <c r="D43" s="93">
        <v>167304</v>
      </c>
      <c r="E43" s="93">
        <v>186106</v>
      </c>
      <c r="F43" s="93">
        <v>190432</v>
      </c>
      <c r="G43" s="93">
        <v>206778</v>
      </c>
      <c r="H43" s="93">
        <v>222042</v>
      </c>
      <c r="I43" s="93">
        <v>242354</v>
      </c>
      <c r="J43" s="93">
        <v>260569</v>
      </c>
      <c r="K43" s="93">
        <v>277895</v>
      </c>
      <c r="L43" s="93">
        <v>303402</v>
      </c>
      <c r="M43" s="93">
        <v>298508</v>
      </c>
      <c r="N43" s="93">
        <v>292387</v>
      </c>
      <c r="O43" s="93">
        <v>309204</v>
      </c>
      <c r="P43" s="93">
        <v>337324</v>
      </c>
      <c r="Q43" s="93">
        <v>359496</v>
      </c>
      <c r="R43" s="93">
        <v>374151</v>
      </c>
      <c r="S43" s="93">
        <v>379455</v>
      </c>
      <c r="T43" s="93">
        <v>395055</v>
      </c>
      <c r="U43" s="93">
        <v>415723</v>
      </c>
      <c r="V43" s="93">
        <v>456280</v>
      </c>
      <c r="W43" s="93">
        <v>493346</v>
      </c>
      <c r="X43" s="93">
        <v>486278</v>
      </c>
      <c r="Y43" s="93">
        <v>523012</v>
      </c>
      <c r="Z43" s="93">
        <v>596401</v>
      </c>
      <c r="AA43" s="25">
        <v>668389</v>
      </c>
      <c r="AB43" s="70">
        <f>'[1]Operating statement working'!C11</f>
        <v>700622</v>
      </c>
      <c r="AC43" s="70">
        <f>'[1]Operating statement working'!D11</f>
        <v>700293</v>
      </c>
      <c r="AD43" s="70">
        <f>'[1]Operating statement working'!E11</f>
        <v>726044</v>
      </c>
      <c r="AE43" s="70">
        <f>'[1]Operating statement working'!F11</f>
        <v>770352</v>
      </c>
      <c r="AF43" s="118"/>
    </row>
    <row r="44" spans="1:71" x14ac:dyDescent="0.35">
      <c r="Y44" s="24"/>
      <c r="Z44" s="24"/>
      <c r="AA44" s="24"/>
      <c r="AB44" s="24"/>
      <c r="AC44" s="24"/>
      <c r="AD44" s="24"/>
    </row>
    <row r="45" spans="1:71" x14ac:dyDescent="0.35">
      <c r="Y45" s="24"/>
      <c r="Z45" s="24"/>
      <c r="AA45" s="24"/>
      <c r="AB45" s="24"/>
      <c r="AC45" s="24"/>
      <c r="AD45" s="24"/>
    </row>
    <row r="46" spans="1:71" x14ac:dyDescent="0.35">
      <c r="Y46" s="24"/>
      <c r="Z46" s="24"/>
      <c r="AA46" s="24"/>
      <c r="AB46" s="24"/>
      <c r="AC46" s="24"/>
      <c r="AD46" s="24"/>
      <c r="AE46" s="24"/>
    </row>
    <row r="47" spans="1:71" x14ac:dyDescent="0.35">
      <c r="A47" s="293" t="s">
        <v>92</v>
      </c>
      <c r="Y47" s="24"/>
      <c r="Z47" s="24"/>
      <c r="AA47" s="24"/>
      <c r="AB47" s="24"/>
      <c r="AC47" s="24"/>
      <c r="AD47" s="24"/>
    </row>
    <row r="48" spans="1:71" x14ac:dyDescent="0.35">
      <c r="A48" s="293" t="s">
        <v>155</v>
      </c>
    </row>
    <row r="49" spans="1:3" x14ac:dyDescent="0.35">
      <c r="A49" s="293" t="s">
        <v>156</v>
      </c>
    </row>
    <row r="50" spans="1:3" x14ac:dyDescent="0.35">
      <c r="A50" s="293" t="s">
        <v>96</v>
      </c>
    </row>
    <row r="51" spans="1:3" x14ac:dyDescent="0.35">
      <c r="A51" s="293" t="str">
        <f>"Source: "&amp;'[1]Table of contents'!$B$4</f>
        <v>Source: 2023-24 MYEFO</v>
      </c>
    </row>
    <row r="53" spans="1:3" x14ac:dyDescent="0.35">
      <c r="C53" s="9"/>
    </row>
    <row r="54" spans="1:3" x14ac:dyDescent="0.35">
      <c r="C54" s="9"/>
    </row>
    <row r="55" spans="1:3" x14ac:dyDescent="0.35">
      <c r="C55" s="9"/>
    </row>
    <row r="56" spans="1:3" x14ac:dyDescent="0.35">
      <c r="C56" s="9"/>
    </row>
    <row r="57" spans="1:3" x14ac:dyDescent="0.35">
      <c r="C57" s="9"/>
    </row>
    <row r="58" spans="1:3" x14ac:dyDescent="0.35">
      <c r="C58" s="9"/>
    </row>
    <row r="59" spans="1:3" x14ac:dyDescent="0.35">
      <c r="C59" s="9"/>
    </row>
    <row r="60" spans="1:3" x14ac:dyDescent="0.35">
      <c r="C60" s="9"/>
    </row>
    <row r="61" spans="1:3" x14ac:dyDescent="0.35">
      <c r="C61" s="9"/>
    </row>
    <row r="62" spans="1:3" x14ac:dyDescent="0.35">
      <c r="C62" s="9"/>
    </row>
    <row r="63" spans="1:3" x14ac:dyDescent="0.35">
      <c r="C63" s="9"/>
    </row>
    <row r="68" spans="4:30" x14ac:dyDescent="0.35">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row>
    <row r="69" spans="4:30" x14ac:dyDescent="0.35">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row>
    <row r="70" spans="4:30" x14ac:dyDescent="0.35">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row>
    <row r="71" spans="4:30" x14ac:dyDescent="0.35">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row>
    <row r="72" spans="4:30" x14ac:dyDescent="0.35">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row>
    <row r="73" spans="4:30" x14ac:dyDescent="0.35">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row>
    <row r="74" spans="4:30" x14ac:dyDescent="0.35">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row>
    <row r="75" spans="4:30" x14ac:dyDescent="0.35">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row>
    <row r="76" spans="4:30" x14ac:dyDescent="0.35">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row>
    <row r="77" spans="4:30" x14ac:dyDescent="0.35">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row>
    <row r="78" spans="4:30" x14ac:dyDescent="0.35">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row>
    <row r="79" spans="4:30" x14ac:dyDescent="0.35">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row>
    <row r="80" spans="4:30" x14ac:dyDescent="0.35">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row>
    <row r="81" spans="4:30" x14ac:dyDescent="0.35">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row>
    <row r="82" spans="4:30" x14ac:dyDescent="0.35">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row>
    <row r="83" spans="4:30" x14ac:dyDescent="0.35">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row>
    <row r="84" spans="4:30" x14ac:dyDescent="0.35">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row>
    <row r="85" spans="4:30" x14ac:dyDescent="0.35">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row>
    <row r="86" spans="4:30" x14ac:dyDescent="0.35">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row>
    <row r="87" spans="4:30" x14ac:dyDescent="0.35">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row>
    <row r="88" spans="4:30" x14ac:dyDescent="0.35">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row>
    <row r="89" spans="4:30" x14ac:dyDescent="0.35">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row>
    <row r="90" spans="4:30" x14ac:dyDescent="0.35">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row>
    <row r="91" spans="4:30" x14ac:dyDescent="0.35">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row>
    <row r="92" spans="4:30" x14ac:dyDescent="0.35">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row>
    <row r="93" spans="4:30" x14ac:dyDescent="0.35">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row>
    <row r="94" spans="4:30" x14ac:dyDescent="0.35">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row>
    <row r="95" spans="4:30" x14ac:dyDescent="0.35">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row>
    <row r="96" spans="4:30" x14ac:dyDescent="0.35">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row>
    <row r="97" spans="4:30" x14ac:dyDescent="0.35">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row>
    <row r="98" spans="4:30" x14ac:dyDescent="0.35">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row>
    <row r="99" spans="4:30" x14ac:dyDescent="0.35">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row>
    <row r="100" spans="4:30" x14ac:dyDescent="0.35">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row>
    <row r="101" spans="4:30" x14ac:dyDescent="0.35">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row>
    <row r="102" spans="4:30" x14ac:dyDescent="0.35">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row>
    <row r="103" spans="4:30" x14ac:dyDescent="0.35">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row>
    <row r="104" spans="4:30" x14ac:dyDescent="0.35">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row>
    <row r="105" spans="4:30" x14ac:dyDescent="0.35">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row>
    <row r="106" spans="4:30" x14ac:dyDescent="0.35">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row>
    <row r="107" spans="4:30" x14ac:dyDescent="0.35">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row>
    <row r="108" spans="4:30" x14ac:dyDescent="0.35">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row>
    <row r="109" spans="4:30" x14ac:dyDescent="0.35">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row>
    <row r="110" spans="4:30" x14ac:dyDescent="0.35">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row>
    <row r="111" spans="4:30" x14ac:dyDescent="0.35">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row>
    <row r="112" spans="4:30" x14ac:dyDescent="0.35">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row>
    <row r="113" spans="4:30" x14ac:dyDescent="0.35">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row>
    <row r="114" spans="4:30" x14ac:dyDescent="0.35">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row>
    <row r="115" spans="4:30" x14ac:dyDescent="0.35">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row>
    <row r="116" spans="4:30" x14ac:dyDescent="0.35">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row>
    <row r="117" spans="4:30" x14ac:dyDescent="0.35">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row>
    <row r="118" spans="4:30" x14ac:dyDescent="0.35">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row>
    <row r="119" spans="4:30" x14ac:dyDescent="0.35">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4:30" x14ac:dyDescent="0.35">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4:30" x14ac:dyDescent="0.35">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4:30" x14ac:dyDescent="0.35">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row>
    <row r="123" spans="4:30" x14ac:dyDescent="0.35">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row>
    <row r="124" spans="4:30" x14ac:dyDescent="0.35">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row>
    <row r="125" spans="4:30" x14ac:dyDescent="0.35">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row>
    <row r="126" spans="4:30" x14ac:dyDescent="0.35">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row>
    <row r="127" spans="4:30" x14ac:dyDescent="0.35">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row>
    <row r="128" spans="4:30" x14ac:dyDescent="0.35">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row>
    <row r="129" spans="4:30" x14ac:dyDescent="0.35">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row>
    <row r="130" spans="4:30" x14ac:dyDescent="0.35">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row>
    <row r="131" spans="4:30" x14ac:dyDescent="0.35">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row>
    <row r="132" spans="4:30" x14ac:dyDescent="0.35">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row>
    <row r="133" spans="4:30" x14ac:dyDescent="0.35">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row>
    <row r="134" spans="4:30" x14ac:dyDescent="0.35">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row>
    <row r="135" spans="4:30" x14ac:dyDescent="0.35">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row>
    <row r="136" spans="4:30" x14ac:dyDescent="0.35">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row>
    <row r="137" spans="4:30" x14ac:dyDescent="0.35">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row>
    <row r="138" spans="4:30" x14ac:dyDescent="0.35">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row>
    <row r="139" spans="4:30" x14ac:dyDescent="0.35">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row>
    <row r="140" spans="4:30" x14ac:dyDescent="0.35">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row>
    <row r="141" spans="4:30" x14ac:dyDescent="0.35">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row>
    <row r="142" spans="4:30" x14ac:dyDescent="0.35">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row>
    <row r="143" spans="4:30" x14ac:dyDescent="0.35">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row>
    <row r="144" spans="4:30" x14ac:dyDescent="0.35">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row>
    <row r="145" spans="4:30" x14ac:dyDescent="0.35">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row>
    <row r="146" spans="4:30" x14ac:dyDescent="0.35">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row>
    <row r="147" spans="4:30" x14ac:dyDescent="0.35">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row>
    <row r="148" spans="4:30" x14ac:dyDescent="0.35">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row>
    <row r="149" spans="4:30" x14ac:dyDescent="0.35">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row>
    <row r="150" spans="4:30" x14ac:dyDescent="0.35">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row>
    <row r="151" spans="4:30" x14ac:dyDescent="0.35">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row>
    <row r="152" spans="4:30" x14ac:dyDescent="0.35">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row>
    <row r="153" spans="4:30" x14ac:dyDescent="0.35">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row>
    <row r="154" spans="4:30" x14ac:dyDescent="0.35">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row>
    <row r="155" spans="4:30" x14ac:dyDescent="0.35">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row>
    <row r="156" spans="4:30" x14ac:dyDescent="0.35">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row>
    <row r="157" spans="4:30" x14ac:dyDescent="0.35">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row>
    <row r="158" spans="4:30" x14ac:dyDescent="0.35">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row>
    <row r="159" spans="4:30" x14ac:dyDescent="0.35">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row>
    <row r="160" spans="4:30" x14ac:dyDescent="0.35">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row>
    <row r="161" spans="4:30" x14ac:dyDescent="0.35">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row>
    <row r="162" spans="4:30" x14ac:dyDescent="0.35">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row>
    <row r="163" spans="4:30" x14ac:dyDescent="0.35">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row>
    <row r="164" spans="4:30" x14ac:dyDescent="0.35">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row>
    <row r="165" spans="4:30" x14ac:dyDescent="0.35">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row>
    <row r="166" spans="4:30" x14ac:dyDescent="0.35">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row>
    <row r="167" spans="4:30" x14ac:dyDescent="0.35">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row>
    <row r="168" spans="4:30" x14ac:dyDescent="0.35">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row>
    <row r="169" spans="4:30" x14ac:dyDescent="0.35">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row>
    <row r="170" spans="4:30" x14ac:dyDescent="0.35">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row>
    <row r="171" spans="4:30" x14ac:dyDescent="0.35">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row>
    <row r="172" spans="4:30" x14ac:dyDescent="0.35">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row>
    <row r="173" spans="4:30" x14ac:dyDescent="0.35">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row>
    <row r="174" spans="4:30" x14ac:dyDescent="0.35">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row>
    <row r="175" spans="4:30" x14ac:dyDescent="0.35">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row>
    <row r="176" spans="4:30" x14ac:dyDescent="0.35">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row>
    <row r="177" spans="4:30" x14ac:dyDescent="0.35">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row>
    <row r="178" spans="4:30" x14ac:dyDescent="0.35">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row>
    <row r="179" spans="4:30" x14ac:dyDescent="0.35">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row>
  </sheetData>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5D168-BA6C-49B5-8774-A5696965E5EF}">
  <dimension ref="A1:FR126"/>
  <sheetViews>
    <sheetView showGridLines="0" zoomScaleNormal="100" workbookViewId="0">
      <pane xSplit="3" ySplit="4" topLeftCell="D28" activePane="bottomRight" state="frozen"/>
      <selection pane="topRight" activeCell="D1" sqref="D1"/>
      <selection pane="bottomLeft" activeCell="A5" sqref="A5"/>
      <selection pane="bottomRight"/>
    </sheetView>
  </sheetViews>
  <sheetFormatPr defaultColWidth="8.7265625" defaultRowHeight="14.5" x14ac:dyDescent="0.35"/>
  <cols>
    <col min="1" max="1" width="51.26953125" customWidth="1"/>
    <col min="2" max="3" width="8.7265625" style="83"/>
    <col min="4" max="101" width="10.26953125" style="83" customWidth="1"/>
    <col min="102" max="128" width="10.26953125" customWidth="1"/>
  </cols>
  <sheetData>
    <row r="1" spans="1:174" s="9" customFormat="1" ht="15.5" x14ac:dyDescent="0.35">
      <c r="A1" s="13" t="s">
        <v>157</v>
      </c>
      <c r="B1" s="14"/>
      <c r="C1" s="85" t="s">
        <v>6</v>
      </c>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row>
    <row r="2" spans="1:174" s="9" customFormat="1" ht="15.5" x14ac:dyDescent="0.35">
      <c r="A2" s="40" t="s">
        <v>136</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row>
    <row r="3" spans="1:174" s="42" customFormat="1" ht="14.9" customHeight="1" x14ac:dyDescent="0.35">
      <c r="A3" s="34"/>
      <c r="B3" s="107"/>
      <c r="C3" s="16" t="s">
        <v>9</v>
      </c>
      <c r="D3" s="31" t="s">
        <v>158</v>
      </c>
      <c r="E3" s="31" t="s">
        <v>159</v>
      </c>
      <c r="F3" s="31" t="s">
        <v>160</v>
      </c>
      <c r="G3" s="31" t="s">
        <v>161</v>
      </c>
      <c r="H3" s="31" t="s">
        <v>162</v>
      </c>
      <c r="I3" s="31" t="s">
        <v>163</v>
      </c>
      <c r="J3" s="31" t="s">
        <v>164</v>
      </c>
      <c r="K3" s="31" t="s">
        <v>165</v>
      </c>
      <c r="L3" s="31" t="s">
        <v>166</v>
      </c>
      <c r="M3" s="31" t="s">
        <v>167</v>
      </c>
      <c r="N3" s="31" t="s">
        <v>168</v>
      </c>
      <c r="O3" s="31" t="s">
        <v>169</v>
      </c>
      <c r="P3" s="31" t="s">
        <v>170</v>
      </c>
      <c r="Q3" s="31" t="s">
        <v>171</v>
      </c>
      <c r="R3" s="31" t="s">
        <v>172</v>
      </c>
      <c r="S3" s="31" t="s">
        <v>173</v>
      </c>
      <c r="T3" s="31" t="s">
        <v>174</v>
      </c>
      <c r="U3" s="31" t="s">
        <v>175</v>
      </c>
      <c r="V3" s="31" t="s">
        <v>176</v>
      </c>
      <c r="W3" s="31" t="s">
        <v>177</v>
      </c>
      <c r="X3" s="31" t="s">
        <v>178</v>
      </c>
      <c r="Y3" s="31" t="s">
        <v>179</v>
      </c>
      <c r="Z3" s="31" t="s">
        <v>180</v>
      </c>
      <c r="AA3" s="31" t="s">
        <v>181</v>
      </c>
      <c r="AB3" s="31" t="s">
        <v>182</v>
      </c>
      <c r="AC3" s="31" t="s">
        <v>183</v>
      </c>
      <c r="AD3" s="31" t="s">
        <v>184</v>
      </c>
      <c r="AE3" s="31" t="s">
        <v>185</v>
      </c>
      <c r="AF3" s="31" t="s">
        <v>186</v>
      </c>
      <c r="AG3" s="31" t="s">
        <v>187</v>
      </c>
      <c r="AH3" s="31" t="s">
        <v>188</v>
      </c>
      <c r="AI3" s="31" t="s">
        <v>189</v>
      </c>
      <c r="AJ3" s="31" t="s">
        <v>190</v>
      </c>
      <c r="AK3" s="31" t="s">
        <v>191</v>
      </c>
      <c r="AL3" s="31" t="s">
        <v>192</v>
      </c>
      <c r="AM3" s="31" t="s">
        <v>193</v>
      </c>
      <c r="AN3" s="31" t="s">
        <v>194</v>
      </c>
      <c r="AO3" s="31" t="s">
        <v>195</v>
      </c>
      <c r="AP3" s="31" t="s">
        <v>196</v>
      </c>
      <c r="AQ3" s="31" t="s">
        <v>197</v>
      </c>
      <c r="AR3" s="31" t="s">
        <v>198</v>
      </c>
      <c r="AS3" s="31" t="s">
        <v>199</v>
      </c>
      <c r="AT3" s="31" t="s">
        <v>200</v>
      </c>
      <c r="AU3" s="31" t="s">
        <v>201</v>
      </c>
      <c r="AV3" s="31" t="s">
        <v>202</v>
      </c>
      <c r="AW3" s="31" t="s">
        <v>203</v>
      </c>
      <c r="AX3" s="31" t="s">
        <v>204</v>
      </c>
      <c r="AY3" s="31" t="s">
        <v>205</v>
      </c>
      <c r="AZ3" s="31" t="s">
        <v>206</v>
      </c>
      <c r="BA3" s="31" t="s">
        <v>207</v>
      </c>
      <c r="BB3" s="31" t="s">
        <v>208</v>
      </c>
      <c r="BC3" s="31" t="s">
        <v>209</v>
      </c>
      <c r="BD3" s="31" t="s">
        <v>210</v>
      </c>
      <c r="BE3" s="31" t="s">
        <v>211</v>
      </c>
      <c r="BF3" s="31" t="s">
        <v>212</v>
      </c>
      <c r="BG3" s="31" t="s">
        <v>213</v>
      </c>
      <c r="BH3" s="31" t="s">
        <v>214</v>
      </c>
      <c r="BI3" s="31" t="s">
        <v>215</v>
      </c>
      <c r="BJ3" s="31" t="s">
        <v>216</v>
      </c>
      <c r="BK3" s="31" t="s">
        <v>217</v>
      </c>
      <c r="BL3" s="31" t="s">
        <v>218</v>
      </c>
      <c r="BM3" s="31" t="s">
        <v>219</v>
      </c>
      <c r="BN3" s="31" t="s">
        <v>220</v>
      </c>
      <c r="BO3" s="31" t="s">
        <v>221</v>
      </c>
      <c r="BP3" s="31" t="s">
        <v>222</v>
      </c>
      <c r="BQ3" s="31" t="s">
        <v>223</v>
      </c>
      <c r="BR3" s="31" t="s">
        <v>224</v>
      </c>
      <c r="BS3" s="31" t="s">
        <v>225</v>
      </c>
      <c r="BT3" s="31" t="s">
        <v>226</v>
      </c>
      <c r="BU3" s="31" t="s">
        <v>11</v>
      </c>
      <c r="BV3" s="31" t="s">
        <v>12</v>
      </c>
      <c r="BW3" s="31" t="s">
        <v>13</v>
      </c>
      <c r="BX3" s="31" t="s">
        <v>14</v>
      </c>
      <c r="BY3" s="31" t="s">
        <v>15</v>
      </c>
      <c r="BZ3" s="31" t="s">
        <v>16</v>
      </c>
      <c r="CA3" s="31" t="s">
        <v>17</v>
      </c>
      <c r="CB3" s="31" t="s">
        <v>18</v>
      </c>
      <c r="CC3" s="31" t="s">
        <v>19</v>
      </c>
      <c r="CD3" s="31" t="s">
        <v>20</v>
      </c>
      <c r="CE3" s="31" t="s">
        <v>21</v>
      </c>
      <c r="CF3" s="31" t="s">
        <v>22</v>
      </c>
      <c r="CG3" s="31" t="s">
        <v>23</v>
      </c>
      <c r="CH3" s="31" t="s">
        <v>24</v>
      </c>
      <c r="CI3" s="31" t="s">
        <v>25</v>
      </c>
      <c r="CJ3" s="31" t="s">
        <v>26</v>
      </c>
      <c r="CK3" s="31" t="s">
        <v>27</v>
      </c>
      <c r="CL3" s="31" t="s">
        <v>28</v>
      </c>
      <c r="CM3" s="31" t="s">
        <v>29</v>
      </c>
      <c r="CN3" s="31" t="s">
        <v>30</v>
      </c>
      <c r="CO3" s="31" t="s">
        <v>31</v>
      </c>
      <c r="CP3" s="31" t="s">
        <v>32</v>
      </c>
      <c r="CQ3" s="31" t="s">
        <v>33</v>
      </c>
      <c r="CR3" s="31" t="s">
        <v>34</v>
      </c>
      <c r="CS3" s="31" t="s">
        <v>35</v>
      </c>
      <c r="CT3" s="31" t="s">
        <v>36</v>
      </c>
      <c r="CU3" s="31" t="s">
        <v>37</v>
      </c>
      <c r="CV3" s="31" t="s">
        <v>38</v>
      </c>
      <c r="CW3" s="31" t="s">
        <v>39</v>
      </c>
      <c r="CX3" s="31" t="s">
        <v>40</v>
      </c>
      <c r="CY3" s="31" t="s">
        <v>41</v>
      </c>
      <c r="CZ3" s="31" t="s">
        <v>42</v>
      </c>
      <c r="DA3" s="31" t="s">
        <v>43</v>
      </c>
      <c r="DB3" s="31" t="s">
        <v>44</v>
      </c>
      <c r="DC3" s="31" t="s">
        <v>45</v>
      </c>
      <c r="DD3" s="31" t="s">
        <v>46</v>
      </c>
      <c r="DE3" s="31" t="s">
        <v>47</v>
      </c>
      <c r="DF3" s="31" t="s">
        <v>48</v>
      </c>
      <c r="DG3" s="31" t="s">
        <v>49</v>
      </c>
      <c r="DH3" s="31" t="s">
        <v>50</v>
      </c>
      <c r="DI3" s="31" t="s">
        <v>51</v>
      </c>
      <c r="DJ3" s="31" t="s">
        <v>52</v>
      </c>
      <c r="DK3" s="31" t="s">
        <v>53</v>
      </c>
      <c r="DL3" s="31" t="s">
        <v>54</v>
      </c>
      <c r="DM3" s="31" t="s">
        <v>55</v>
      </c>
      <c r="DN3" s="31" t="s">
        <v>56</v>
      </c>
      <c r="DO3" s="31" t="s">
        <v>57</v>
      </c>
      <c r="DP3" s="31" t="s">
        <v>58</v>
      </c>
      <c r="DQ3" s="31" t="s">
        <v>59</v>
      </c>
      <c r="DR3" s="31" t="s">
        <v>60</v>
      </c>
      <c r="DS3" s="31" t="s">
        <v>61</v>
      </c>
      <c r="DT3" s="31" t="s">
        <v>62</v>
      </c>
      <c r="DU3" s="31" t="s">
        <v>63</v>
      </c>
      <c r="DV3" s="31" t="s">
        <v>64</v>
      </c>
      <c r="DW3" s="31" t="s">
        <v>65</v>
      </c>
      <c r="DX3" s="31" t="s">
        <v>66</v>
      </c>
      <c r="DY3" s="17" t="s">
        <v>67</v>
      </c>
      <c r="DZ3" s="31"/>
      <c r="EA3" s="31"/>
      <c r="EB3" s="31"/>
      <c r="EC3" s="31"/>
      <c r="ED3" s="31"/>
      <c r="EE3" s="31"/>
      <c r="EF3" s="31"/>
      <c r="EG3" s="31"/>
      <c r="EH3" s="31"/>
      <c r="EI3" s="31"/>
      <c r="EJ3" s="31"/>
      <c r="EK3" s="31"/>
      <c r="EL3" s="31"/>
      <c r="EM3" s="31"/>
      <c r="EN3" s="31"/>
      <c r="EO3" s="31"/>
      <c r="EP3" s="31"/>
      <c r="EQ3" s="17"/>
      <c r="ER3" s="17"/>
      <c r="ES3" s="17"/>
      <c r="ET3" s="17"/>
      <c r="EU3" s="17"/>
      <c r="EV3" s="17"/>
      <c r="EW3" s="41"/>
      <c r="EX3" s="41"/>
      <c r="EY3" s="41"/>
      <c r="EZ3" s="41"/>
      <c r="FA3" s="41"/>
      <c r="FB3" s="41"/>
      <c r="FC3" s="41"/>
      <c r="FD3" s="41"/>
      <c r="FE3" s="41"/>
      <c r="FF3" s="41"/>
      <c r="FG3" s="41"/>
      <c r="FH3" s="41"/>
      <c r="FI3" s="41"/>
      <c r="FJ3" s="41"/>
      <c r="FK3" s="41"/>
      <c r="FL3" s="41"/>
      <c r="FM3" s="17"/>
      <c r="FN3" s="17"/>
      <c r="FO3" s="17"/>
      <c r="FP3" s="17"/>
      <c r="FQ3" s="17"/>
      <c r="FR3" s="17"/>
    </row>
    <row r="4" spans="1:174" s="32" customFormat="1" x14ac:dyDescent="0.35">
      <c r="A4" s="34"/>
      <c r="B4" s="107"/>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7"/>
      <c r="DV4" s="31" t="s">
        <v>69</v>
      </c>
      <c r="DW4" s="31" t="s">
        <v>69</v>
      </c>
      <c r="DX4" s="31" t="s">
        <v>69</v>
      </c>
      <c r="DY4" s="31" t="s">
        <v>69</v>
      </c>
      <c r="FM4" s="17"/>
      <c r="FN4" s="17"/>
      <c r="FO4" s="17"/>
      <c r="FP4" s="17"/>
      <c r="FQ4" s="17"/>
      <c r="FR4" s="17"/>
    </row>
    <row r="5" spans="1:174" s="9" customFormat="1" ht="4.4000000000000004" customHeight="1" x14ac:dyDescent="0.35">
      <c r="A5" s="19"/>
      <c r="B5" s="14"/>
      <c r="C5" s="210"/>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30"/>
      <c r="CY5" s="30"/>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FG5" s="24"/>
      <c r="FH5" s="24"/>
      <c r="FI5" s="24"/>
      <c r="FJ5" s="24"/>
      <c r="FK5" s="24"/>
      <c r="FL5" s="24"/>
      <c r="FM5" s="24"/>
      <c r="FN5" s="24"/>
      <c r="FO5" s="24"/>
    </row>
    <row r="6" spans="1:174" x14ac:dyDescent="0.35">
      <c r="A6" s="79" t="s">
        <v>77</v>
      </c>
      <c r="C6" s="241"/>
      <c r="BG6" s="58"/>
    </row>
    <row r="7" spans="1:174" ht="4.4000000000000004" customHeight="1" x14ac:dyDescent="0.35">
      <c r="A7" s="119"/>
      <c r="C7" s="241"/>
      <c r="D7" s="58"/>
      <c r="E7" s="58"/>
      <c r="F7" s="58"/>
      <c r="G7" s="58"/>
      <c r="H7" s="58"/>
      <c r="I7" s="58"/>
      <c r="J7" s="58"/>
      <c r="K7" s="58"/>
      <c r="L7" s="58"/>
      <c r="M7" s="58"/>
      <c r="N7" s="58"/>
      <c r="O7" s="58"/>
      <c r="P7" s="58"/>
      <c r="Q7" s="58"/>
      <c r="R7" s="58"/>
      <c r="S7" s="58"/>
      <c r="T7" s="58"/>
      <c r="U7" s="58"/>
      <c r="V7" s="58"/>
      <c r="CX7" s="120"/>
      <c r="CY7" s="120"/>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FG7" s="81"/>
      <c r="FH7" s="81"/>
      <c r="FI7" s="81"/>
      <c r="FJ7" s="81"/>
      <c r="FK7" s="81"/>
      <c r="FL7" s="81"/>
      <c r="FM7" s="81"/>
      <c r="FN7" s="81"/>
      <c r="FO7" s="81"/>
    </row>
    <row r="8" spans="1:174" x14ac:dyDescent="0.35">
      <c r="A8" s="122" t="s">
        <v>227</v>
      </c>
      <c r="C8" s="241"/>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row>
    <row r="9" spans="1:174" x14ac:dyDescent="0.35">
      <c r="A9" s="123" t="s">
        <v>139</v>
      </c>
      <c r="B9" s="83" t="s">
        <v>71</v>
      </c>
      <c r="C9" s="241"/>
      <c r="D9" s="58">
        <v>0</v>
      </c>
      <c r="E9" s="58">
        <v>0</v>
      </c>
      <c r="F9" s="58">
        <v>0</v>
      </c>
      <c r="G9" s="58">
        <v>0</v>
      </c>
      <c r="H9" s="58">
        <v>0</v>
      </c>
      <c r="I9" s="58">
        <v>0</v>
      </c>
      <c r="J9" s="58">
        <v>0</v>
      </c>
      <c r="K9" s="58">
        <v>0</v>
      </c>
      <c r="L9" s="58">
        <v>0</v>
      </c>
      <c r="M9" s="58">
        <v>0</v>
      </c>
      <c r="N9" s="58">
        <v>0</v>
      </c>
      <c r="O9" s="58">
        <v>0</v>
      </c>
      <c r="P9" s="58">
        <v>0</v>
      </c>
      <c r="Q9" s="58">
        <v>0</v>
      </c>
      <c r="R9" s="58">
        <v>7.8655499999999998</v>
      </c>
      <c r="S9" s="58">
        <v>11.2439</v>
      </c>
      <c r="T9" s="58">
        <v>14.771027999999999</v>
      </c>
      <c r="U9" s="58">
        <v>20.752911999999998</v>
      </c>
      <c r="V9" s="58">
        <v>25.696245999999999</v>
      </c>
      <c r="W9" s="58">
        <v>28.702815999999999</v>
      </c>
      <c r="X9" s="58">
        <v>33.581364000000001</v>
      </c>
      <c r="Y9" s="58">
        <v>25.809035999999999</v>
      </c>
      <c r="Z9" s="58">
        <v>22.115110000000001</v>
      </c>
      <c r="AA9" s="58">
        <v>22.272687999999999</v>
      </c>
      <c r="AB9" s="58">
        <v>21.716092</v>
      </c>
      <c r="AC9" s="58">
        <v>22.252555999999998</v>
      </c>
      <c r="AD9" s="58">
        <v>20.330349999999999</v>
      </c>
      <c r="AE9" s="58">
        <v>19.682991999999999</v>
      </c>
      <c r="AF9" s="58">
        <v>22.240058000000001</v>
      </c>
      <c r="AG9" s="58">
        <v>27.277698000000001</v>
      </c>
      <c r="AH9" s="58">
        <v>26.972572</v>
      </c>
      <c r="AI9" s="58">
        <v>21.757435999999998</v>
      </c>
      <c r="AJ9" s="58">
        <v>18.629536000000002</v>
      </c>
      <c r="AK9" s="58">
        <v>17.523237999999999</v>
      </c>
      <c r="AL9" s="58">
        <v>17.551124000000002</v>
      </c>
      <c r="AM9" s="58">
        <v>17.112027999999999</v>
      </c>
      <c r="AN9" s="58">
        <v>18.797006</v>
      </c>
      <c r="AO9" s="58">
        <v>23.764880000000002</v>
      </c>
      <c r="AP9" s="58">
        <v>32.860626000000003</v>
      </c>
      <c r="AQ9" s="58">
        <v>86.610478000000001</v>
      </c>
      <c r="AR9" s="58">
        <v>93.765523999999999</v>
      </c>
      <c r="AS9" s="58">
        <v>186.062366</v>
      </c>
      <c r="AT9" s="58">
        <v>264.92941999999999</v>
      </c>
      <c r="AU9" s="58">
        <v>311.364484</v>
      </c>
      <c r="AV9" s="58">
        <v>318.65872400000001</v>
      </c>
      <c r="AW9" s="58">
        <v>308.81119799999999</v>
      </c>
      <c r="AX9" s="58">
        <v>326.22194999999999</v>
      </c>
      <c r="AY9" s="58">
        <v>398.93816399999997</v>
      </c>
      <c r="AZ9" s="58">
        <v>391.95234199999999</v>
      </c>
      <c r="BA9" s="58">
        <v>502.84430800000001</v>
      </c>
      <c r="BB9" s="58">
        <v>788.74139600000001</v>
      </c>
      <c r="BC9" s="58">
        <v>779.866356</v>
      </c>
      <c r="BD9" s="58">
        <v>788.09760200000005</v>
      </c>
      <c r="BE9" s="58">
        <v>722.84997999999996</v>
      </c>
      <c r="BF9" s="58">
        <v>774.26057400000002</v>
      </c>
      <c r="BG9" s="58">
        <v>807.45401200000003</v>
      </c>
      <c r="BH9" s="58">
        <v>870.14203199999997</v>
      </c>
      <c r="BI9" s="58">
        <v>777.93022199999996</v>
      </c>
      <c r="BJ9" s="58">
        <v>884.32799999999997</v>
      </c>
      <c r="BK9" s="58">
        <v>1036.8219999999999</v>
      </c>
      <c r="BL9" s="58">
        <v>1073.7719999999999</v>
      </c>
      <c r="BM9" s="58">
        <v>1082.6220000000001</v>
      </c>
      <c r="BN9" s="58">
        <v>1271.0630000000001</v>
      </c>
      <c r="BO9" s="58">
        <v>1569.4829999999999</v>
      </c>
      <c r="BP9" s="58">
        <v>1729.44</v>
      </c>
      <c r="BQ9" s="58">
        <v>1920.6030000000001</v>
      </c>
      <c r="BR9" s="58">
        <v>2175.2489999999998</v>
      </c>
      <c r="BS9" s="58">
        <v>2377.4059999999999</v>
      </c>
      <c r="BT9" s="58">
        <v>2858.136</v>
      </c>
      <c r="BU9" s="58">
        <v>3178.1370000000002</v>
      </c>
      <c r="BV9" s="58">
        <v>3768.5839999999998</v>
      </c>
      <c r="BW9" s="58">
        <v>4088.7</v>
      </c>
      <c r="BX9" s="58">
        <v>5490.2000000000007</v>
      </c>
      <c r="BY9" s="58">
        <v>7713.9999999999991</v>
      </c>
      <c r="BZ9" s="58">
        <v>9219.4</v>
      </c>
      <c r="CA9" s="58">
        <v>11053.7</v>
      </c>
      <c r="CB9" s="58">
        <v>12129</v>
      </c>
      <c r="CC9" s="58">
        <v>12803.8</v>
      </c>
      <c r="CD9" s="58">
        <v>15040.099999999999</v>
      </c>
      <c r="CE9" s="58">
        <v>17543.199999999997</v>
      </c>
      <c r="CF9" s="58">
        <v>21225</v>
      </c>
      <c r="CG9" s="58">
        <v>22967</v>
      </c>
      <c r="CH9" s="58">
        <v>24711</v>
      </c>
      <c r="CI9" s="58">
        <v>29300</v>
      </c>
      <c r="CJ9" s="58">
        <v>32735</v>
      </c>
      <c r="CK9" s="58">
        <v>38074</v>
      </c>
      <c r="CL9" s="58">
        <v>41875</v>
      </c>
      <c r="CM9" s="58">
        <v>47536</v>
      </c>
      <c r="CN9" s="58">
        <v>50019</v>
      </c>
      <c r="CO9" s="58">
        <v>50168</v>
      </c>
      <c r="CP9" s="58">
        <v>46542</v>
      </c>
      <c r="CQ9" s="58">
        <v>47311</v>
      </c>
      <c r="CR9" s="58">
        <v>50576</v>
      </c>
      <c r="CS9" s="58">
        <v>54647</v>
      </c>
      <c r="CT9" s="58">
        <v>60414</v>
      </c>
      <c r="CU9" s="58">
        <v>66453</v>
      </c>
      <c r="CV9" s="58">
        <v>70822.3</v>
      </c>
      <c r="CW9" s="58">
        <v>76728.488278840028</v>
      </c>
      <c r="CX9" s="58">
        <v>82050.375488500009</v>
      </c>
      <c r="CY9" s="58">
        <v>77246</v>
      </c>
      <c r="CZ9" s="58">
        <v>84636</v>
      </c>
      <c r="DA9" s="58">
        <v>89919</v>
      </c>
      <c r="DB9" s="58">
        <v>97248</v>
      </c>
      <c r="DC9" s="58">
        <v>106124</v>
      </c>
      <c r="DD9" s="58">
        <v>112771</v>
      </c>
      <c r="DE9" s="58">
        <v>115771</v>
      </c>
      <c r="DF9" s="58">
        <v>123906</v>
      </c>
      <c r="DG9" s="58">
        <v>122360</v>
      </c>
      <c r="DH9" s="58">
        <v>120070</v>
      </c>
      <c r="DI9" s="58">
        <v>132738</v>
      </c>
      <c r="DJ9" s="58">
        <v>148374</v>
      </c>
      <c r="DK9" s="58">
        <v>156300</v>
      </c>
      <c r="DL9" s="58">
        <v>163591</v>
      </c>
      <c r="DM9" s="58">
        <v>177860</v>
      </c>
      <c r="DN9" s="58">
        <v>187101</v>
      </c>
      <c r="DO9" s="58">
        <v>193862</v>
      </c>
      <c r="DP9" s="58">
        <v>206993</v>
      </c>
      <c r="DQ9" s="58">
        <v>223673</v>
      </c>
      <c r="DR9" s="58">
        <v>221920</v>
      </c>
      <c r="DS9" s="58">
        <v>232961</v>
      </c>
      <c r="DT9" s="58">
        <v>259052</v>
      </c>
      <c r="DU9" s="213">
        <v>296658</v>
      </c>
      <c r="DV9" s="213">
        <v>328300</v>
      </c>
      <c r="DW9" s="213">
        <v>318500</v>
      </c>
      <c r="DX9" s="213">
        <v>338200</v>
      </c>
      <c r="DY9" s="213">
        <v>361400</v>
      </c>
      <c r="DZ9" s="118"/>
    </row>
    <row r="10" spans="1:174" x14ac:dyDescent="0.35">
      <c r="A10" s="124" t="s">
        <v>228</v>
      </c>
      <c r="B10" s="83" t="s">
        <v>71</v>
      </c>
      <c r="C10" s="241"/>
      <c r="D10" s="58">
        <v>0</v>
      </c>
      <c r="E10" s="58">
        <v>0</v>
      </c>
      <c r="F10" s="58">
        <v>0</v>
      </c>
      <c r="G10" s="58">
        <v>0</v>
      </c>
      <c r="H10" s="58">
        <v>0</v>
      </c>
      <c r="I10" s="58">
        <v>0</v>
      </c>
      <c r="J10" s="58">
        <v>0</v>
      </c>
      <c r="K10" s="58">
        <v>0</v>
      </c>
      <c r="L10" s="58">
        <v>0</v>
      </c>
      <c r="M10" s="58">
        <v>0</v>
      </c>
      <c r="N10" s="58">
        <v>0</v>
      </c>
      <c r="O10" s="58">
        <v>0</v>
      </c>
      <c r="P10" s="58">
        <v>0</v>
      </c>
      <c r="Q10" s="58">
        <v>0</v>
      </c>
      <c r="R10" s="58">
        <v>7.8655499999999998</v>
      </c>
      <c r="S10" s="58">
        <v>11.2439</v>
      </c>
      <c r="T10" s="58">
        <v>14.771027999999999</v>
      </c>
      <c r="U10" s="58">
        <v>20.752911999999998</v>
      </c>
      <c r="V10" s="58">
        <v>25.696245999999999</v>
      </c>
      <c r="W10" s="58">
        <v>28.702815999999999</v>
      </c>
      <c r="X10" s="58">
        <v>33.581364000000001</v>
      </c>
      <c r="Y10" s="58">
        <v>25.809035999999999</v>
      </c>
      <c r="Z10" s="58">
        <v>22.115110000000001</v>
      </c>
      <c r="AA10" s="58">
        <v>22.272687999999999</v>
      </c>
      <c r="AB10" s="58">
        <v>21.716092</v>
      </c>
      <c r="AC10" s="58">
        <v>22.252555999999998</v>
      </c>
      <c r="AD10" s="58">
        <v>20.330349999999999</v>
      </c>
      <c r="AE10" s="58">
        <v>19.682991999999999</v>
      </c>
      <c r="AF10" s="58">
        <v>22.240058000000001</v>
      </c>
      <c r="AG10" s="58">
        <v>27.277698000000001</v>
      </c>
      <c r="AH10" s="58">
        <v>26.972572</v>
      </c>
      <c r="AI10" s="58">
        <v>21.757435999999998</v>
      </c>
      <c r="AJ10" s="58">
        <v>18.629536000000002</v>
      </c>
      <c r="AK10" s="58">
        <v>17.523237999999999</v>
      </c>
      <c r="AL10" s="58">
        <v>17.551124000000002</v>
      </c>
      <c r="AM10" s="58">
        <v>17.112027999999999</v>
      </c>
      <c r="AN10" s="58">
        <v>18.797006</v>
      </c>
      <c r="AO10" s="58">
        <v>23.764880000000002</v>
      </c>
      <c r="AP10" s="58">
        <v>32.860626000000003</v>
      </c>
      <c r="AQ10" s="58">
        <v>86.610478000000001</v>
      </c>
      <c r="AR10" s="58">
        <v>93.765523999999999</v>
      </c>
      <c r="AS10" s="58">
        <v>186.062366</v>
      </c>
      <c r="AT10" s="58">
        <v>264.92941999999999</v>
      </c>
      <c r="AU10" s="58">
        <v>311.364484</v>
      </c>
      <c r="AV10" s="58">
        <v>278.65872400000001</v>
      </c>
      <c r="AW10" s="58">
        <v>206.81119799999999</v>
      </c>
      <c r="AX10" s="58">
        <v>183.32625400000001</v>
      </c>
      <c r="AY10" s="58">
        <v>218.428034</v>
      </c>
      <c r="AZ10" s="58">
        <v>190.832604</v>
      </c>
      <c r="BA10" s="58">
        <v>354.92736400000001</v>
      </c>
      <c r="BB10" s="58">
        <v>773.38838599999997</v>
      </c>
      <c r="BC10" s="58">
        <v>774.39215799999999</v>
      </c>
      <c r="BD10" s="58">
        <v>788.09760200000005</v>
      </c>
      <c r="BE10" s="58">
        <v>722.84997999999996</v>
      </c>
      <c r="BF10" s="58">
        <v>774.26057400000002</v>
      </c>
      <c r="BG10" s="58">
        <v>807.45401200000003</v>
      </c>
      <c r="BH10" s="58">
        <v>870.14203199999997</v>
      </c>
      <c r="BI10" s="58">
        <v>777.93022199999996</v>
      </c>
      <c r="BJ10" s="58">
        <v>884.32799999999997</v>
      </c>
      <c r="BK10" s="58">
        <v>1036.8219999999999</v>
      </c>
      <c r="BL10" s="58">
        <v>1073.7719999999999</v>
      </c>
      <c r="BM10" s="58">
        <v>1082.6220000000001</v>
      </c>
      <c r="BN10" s="58">
        <v>1271.0630000000001</v>
      </c>
      <c r="BO10" s="58">
        <v>1569.4829999999999</v>
      </c>
      <c r="BP10" s="58">
        <v>1729.44</v>
      </c>
      <c r="BQ10" s="58">
        <v>1920.6030000000001</v>
      </c>
      <c r="BR10" s="58">
        <v>2175.2489999999998</v>
      </c>
      <c r="BS10" s="58">
        <v>2377.4059999999999</v>
      </c>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213"/>
      <c r="DV10" s="213"/>
      <c r="DW10" s="213"/>
      <c r="DX10" s="213"/>
      <c r="DY10" s="175"/>
    </row>
    <row r="11" spans="1:174" x14ac:dyDescent="0.35">
      <c r="A11" s="124" t="s">
        <v>229</v>
      </c>
      <c r="B11" s="83" t="s">
        <v>71</v>
      </c>
      <c r="C11" s="241"/>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v>40</v>
      </c>
      <c r="AW11" s="58">
        <v>102</v>
      </c>
      <c r="AX11" s="58">
        <v>142.89569599999999</v>
      </c>
      <c r="AY11" s="58">
        <v>180.51013</v>
      </c>
      <c r="AZ11" s="58">
        <v>201.11973800000001</v>
      </c>
      <c r="BA11" s="58">
        <v>147.916944</v>
      </c>
      <c r="BB11" s="58">
        <v>15.353009999999999</v>
      </c>
      <c r="BC11" s="58">
        <v>5.4741980000000003</v>
      </c>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213"/>
      <c r="DV11" s="213"/>
      <c r="DW11" s="213"/>
      <c r="DX11" s="213"/>
      <c r="DY11" s="175"/>
    </row>
    <row r="12" spans="1:174" x14ac:dyDescent="0.35">
      <c r="A12" s="124" t="s">
        <v>230</v>
      </c>
      <c r="B12" s="83" t="s">
        <v>71</v>
      </c>
      <c r="C12" s="241"/>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v>75009</v>
      </c>
      <c r="CZ12" s="58">
        <v>78983</v>
      </c>
      <c r="DA12" s="58">
        <v>84134</v>
      </c>
      <c r="DB12" s="58">
        <v>89638</v>
      </c>
      <c r="DC12" s="58">
        <v>97304</v>
      </c>
      <c r="DD12" s="58">
        <v>103120</v>
      </c>
      <c r="DE12" s="58">
        <v>107119</v>
      </c>
      <c r="DF12" s="58">
        <v>113982</v>
      </c>
      <c r="DG12" s="58">
        <v>115899</v>
      </c>
      <c r="DH12" s="58">
        <v>118532</v>
      </c>
      <c r="DI12" s="58">
        <v>129654</v>
      </c>
      <c r="DJ12" s="58">
        <v>142770</v>
      </c>
      <c r="DK12" s="58">
        <v>149807</v>
      </c>
      <c r="DL12" s="58">
        <v>156211</v>
      </c>
      <c r="DM12" s="58">
        <v>166352</v>
      </c>
      <c r="DN12" s="58">
        <v>173436</v>
      </c>
      <c r="DO12" s="58">
        <v>179355</v>
      </c>
      <c r="DP12" s="58">
        <v>192229</v>
      </c>
      <c r="DQ12" s="58">
        <v>204764</v>
      </c>
      <c r="DR12" s="58">
        <v>214426</v>
      </c>
      <c r="DS12" s="58">
        <v>220457</v>
      </c>
      <c r="DT12" s="58">
        <v>239669</v>
      </c>
      <c r="DU12" s="213">
        <v>269264</v>
      </c>
      <c r="DV12" s="213">
        <v>291600</v>
      </c>
      <c r="DW12" s="213">
        <v>283800</v>
      </c>
      <c r="DX12" s="213">
        <v>298100</v>
      </c>
      <c r="DY12" s="213">
        <v>318400</v>
      </c>
      <c r="DZ12" s="118"/>
    </row>
    <row r="13" spans="1:174" x14ac:dyDescent="0.35">
      <c r="A13" s="124" t="s">
        <v>231</v>
      </c>
      <c r="B13" s="83" t="s">
        <v>71</v>
      </c>
      <c r="C13" s="241"/>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v>2524.6729999999998</v>
      </c>
      <c r="BU13" s="58">
        <v>2939.0729999999999</v>
      </c>
      <c r="BV13" s="58">
        <v>3492.0659999999998</v>
      </c>
      <c r="BW13" s="58">
        <v>3777.1</v>
      </c>
      <c r="BX13" s="58">
        <v>5010.2</v>
      </c>
      <c r="BY13" s="58">
        <v>6918.9</v>
      </c>
      <c r="BZ13" s="58">
        <v>8362.4</v>
      </c>
      <c r="CA13" s="58">
        <v>9811.2999999999993</v>
      </c>
      <c r="CB13" s="58">
        <v>10578.5</v>
      </c>
      <c r="CC13" s="58">
        <v>11437.6</v>
      </c>
      <c r="CD13" s="58">
        <v>13287.4</v>
      </c>
      <c r="CE13" s="58">
        <v>15290.8</v>
      </c>
      <c r="CF13" s="58">
        <v>18836</v>
      </c>
      <c r="CG13" s="58">
        <v>20812</v>
      </c>
      <c r="CH13" s="58">
        <v>22024</v>
      </c>
      <c r="CI13" s="58">
        <v>24403</v>
      </c>
      <c r="CJ13" s="58">
        <v>27575</v>
      </c>
      <c r="CK13" s="58">
        <v>30657</v>
      </c>
      <c r="CL13" s="58">
        <v>33359</v>
      </c>
      <c r="CM13" s="58">
        <v>39106</v>
      </c>
      <c r="CN13" s="58">
        <v>41322</v>
      </c>
      <c r="CO13" s="58">
        <v>41704</v>
      </c>
      <c r="CP13" s="58">
        <v>41388</v>
      </c>
      <c r="CQ13" s="58">
        <v>43035</v>
      </c>
      <c r="CR13" s="58">
        <v>44451</v>
      </c>
      <c r="CS13" s="58">
        <v>48078</v>
      </c>
      <c r="CT13" s="58">
        <v>53302</v>
      </c>
      <c r="CU13" s="58">
        <v>57401</v>
      </c>
      <c r="CV13" s="58">
        <v>65705.5</v>
      </c>
      <c r="CW13" s="58">
        <v>71156.779520040014</v>
      </c>
      <c r="CX13" s="58">
        <v>76506.694323890013</v>
      </c>
      <c r="CY13" s="58"/>
      <c r="CZ13" s="58"/>
      <c r="DA13" s="58"/>
      <c r="DB13" s="58"/>
      <c r="DC13" s="58"/>
      <c r="DD13" s="58"/>
      <c r="DE13" s="58"/>
      <c r="DF13" s="58"/>
      <c r="DG13" s="58"/>
      <c r="DH13" s="58"/>
      <c r="DI13" s="58"/>
      <c r="DJ13" s="58"/>
      <c r="DK13" s="58"/>
      <c r="DL13" s="58"/>
      <c r="DM13" s="58"/>
      <c r="DN13" s="58"/>
      <c r="DO13" s="58"/>
      <c r="DP13" s="58"/>
      <c r="DQ13" s="58"/>
      <c r="DR13" s="58"/>
      <c r="DS13" s="58"/>
      <c r="DT13" s="58"/>
      <c r="DU13" s="213"/>
      <c r="DV13" s="213"/>
      <c r="DW13" s="213"/>
      <c r="DX13" s="213"/>
      <c r="DY13" s="175"/>
    </row>
    <row r="14" spans="1:174" x14ac:dyDescent="0.35">
      <c r="A14" s="124" t="s">
        <v>232</v>
      </c>
      <c r="B14" s="83" t="s">
        <v>71</v>
      </c>
      <c r="C14" s="241"/>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v>3807</v>
      </c>
      <c r="CG14" s="58">
        <v>4126</v>
      </c>
      <c r="CH14" s="58">
        <v>4474</v>
      </c>
      <c r="CI14" s="58">
        <v>5334</v>
      </c>
      <c r="CJ14" s="58">
        <v>5695</v>
      </c>
      <c r="CK14" s="58">
        <v>7457</v>
      </c>
      <c r="CL14" s="58">
        <v>7880</v>
      </c>
      <c r="CM14" s="58">
        <v>7352</v>
      </c>
      <c r="CN14" s="58">
        <v>7652</v>
      </c>
      <c r="CO14" s="58">
        <v>8633</v>
      </c>
      <c r="CP14" s="58">
        <v>8722</v>
      </c>
      <c r="CQ14" s="58">
        <v>7705</v>
      </c>
      <c r="CR14" s="58">
        <v>8217</v>
      </c>
      <c r="CS14" s="58">
        <v>8971</v>
      </c>
      <c r="CT14" s="58">
        <v>9538</v>
      </c>
      <c r="CU14" s="58">
        <v>11110</v>
      </c>
      <c r="CV14" s="58">
        <v>12118.5</v>
      </c>
      <c r="CW14" s="58">
        <v>13102.834501930001</v>
      </c>
      <c r="CX14" s="58">
        <v>13369.624638340001</v>
      </c>
      <c r="CY14" s="58">
        <v>13226</v>
      </c>
      <c r="CZ14" s="58">
        <v>16290</v>
      </c>
      <c r="DA14" s="58">
        <v>17436</v>
      </c>
      <c r="DB14" s="58">
        <v>19935</v>
      </c>
      <c r="DC14" s="58">
        <v>22554</v>
      </c>
      <c r="DD14" s="58">
        <v>24895</v>
      </c>
      <c r="DE14" s="58">
        <v>25797</v>
      </c>
      <c r="DF14" s="58">
        <v>29525</v>
      </c>
      <c r="DG14" s="58">
        <v>30030</v>
      </c>
      <c r="DH14" s="58">
        <v>25928</v>
      </c>
      <c r="DI14" s="58">
        <v>27795</v>
      </c>
      <c r="DJ14" s="58">
        <v>31141</v>
      </c>
      <c r="DK14" s="58">
        <v>33294</v>
      </c>
      <c r="DL14" s="58">
        <v>34787</v>
      </c>
      <c r="DM14" s="58">
        <v>38541</v>
      </c>
      <c r="DN14" s="58">
        <v>41746</v>
      </c>
      <c r="DO14" s="58">
        <v>42871</v>
      </c>
      <c r="DP14" s="58">
        <v>43866</v>
      </c>
      <c r="DQ14" s="58">
        <v>48423</v>
      </c>
      <c r="DR14" s="58">
        <v>43713</v>
      </c>
      <c r="DS14" s="58">
        <v>48769</v>
      </c>
      <c r="DT14" s="58">
        <v>57432</v>
      </c>
      <c r="DU14" s="213">
        <v>69407</v>
      </c>
      <c r="DV14" s="213">
        <v>73700</v>
      </c>
      <c r="DW14" s="213">
        <v>73800</v>
      </c>
      <c r="DX14" s="213">
        <v>77400</v>
      </c>
      <c r="DY14" s="213">
        <v>80500</v>
      </c>
      <c r="DZ14" s="118"/>
    </row>
    <row r="15" spans="1:174" x14ac:dyDescent="0.35">
      <c r="A15" s="124" t="s">
        <v>233</v>
      </c>
      <c r="B15" s="83" t="s">
        <v>71</v>
      </c>
      <c r="C15" s="241"/>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v>251</v>
      </c>
      <c r="CI15" s="58">
        <v>412</v>
      </c>
      <c r="CJ15" s="58">
        <v>515</v>
      </c>
      <c r="CK15" s="58">
        <v>765</v>
      </c>
      <c r="CL15" s="58">
        <v>958</v>
      </c>
      <c r="CM15" s="58">
        <v>1308</v>
      </c>
      <c r="CN15" s="58">
        <v>1734</v>
      </c>
      <c r="CO15" s="58">
        <v>1358</v>
      </c>
      <c r="CP15" s="58">
        <v>1563</v>
      </c>
      <c r="CQ15" s="58">
        <v>1589</v>
      </c>
      <c r="CR15" s="58">
        <v>1781</v>
      </c>
      <c r="CS15" s="58">
        <v>2049</v>
      </c>
      <c r="CT15" s="58">
        <v>2059</v>
      </c>
      <c r="CU15" s="58">
        <v>2110</v>
      </c>
      <c r="CV15" s="58">
        <v>2523.6999999999998</v>
      </c>
      <c r="CW15" s="58">
        <v>2793.7742568700005</v>
      </c>
      <c r="CX15" s="58">
        <v>3120</v>
      </c>
      <c r="CY15" s="58"/>
      <c r="CZ15" s="58"/>
      <c r="DA15" s="58"/>
      <c r="DB15" s="58"/>
      <c r="DC15" s="58"/>
      <c r="DD15" s="58"/>
      <c r="DE15" s="58"/>
      <c r="DF15" s="58"/>
      <c r="DG15" s="58"/>
      <c r="DH15" s="58"/>
      <c r="DI15" s="58"/>
      <c r="DJ15" s="58"/>
      <c r="DK15" s="58"/>
      <c r="DL15" s="58"/>
      <c r="DM15" s="58"/>
      <c r="DN15" s="58"/>
      <c r="DO15" s="58"/>
      <c r="DP15" s="58"/>
      <c r="DQ15" s="58"/>
      <c r="DR15" s="58"/>
      <c r="DS15" s="58"/>
      <c r="DT15" s="58"/>
      <c r="DU15" s="213"/>
      <c r="DV15" s="213"/>
      <c r="DW15" s="213"/>
      <c r="DX15" s="213"/>
      <c r="DY15" s="175"/>
    </row>
    <row r="16" spans="1:174" x14ac:dyDescent="0.35">
      <c r="A16" s="124" t="s">
        <v>234</v>
      </c>
      <c r="B16" s="83" t="s">
        <v>71</v>
      </c>
      <c r="C16" s="241"/>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v>-440.45400000000001</v>
      </c>
      <c r="BU16" s="58">
        <v>-507.01100000000002</v>
      </c>
      <c r="BV16" s="58">
        <v>-603.51900000000001</v>
      </c>
      <c r="BW16" s="58">
        <v>-616.4</v>
      </c>
      <c r="BX16" s="58">
        <v>-771.9</v>
      </c>
      <c r="BY16" s="58">
        <v>-847.6</v>
      </c>
      <c r="BZ16" s="58">
        <v>-1342.7</v>
      </c>
      <c r="CA16" s="58">
        <v>-1282.4000000000001</v>
      </c>
      <c r="CB16" s="58">
        <v>-939.7</v>
      </c>
      <c r="CC16" s="58">
        <v>-1040</v>
      </c>
      <c r="CD16" s="58">
        <v>-1127.0999999999999</v>
      </c>
      <c r="CE16" s="58">
        <v>-1170.2</v>
      </c>
      <c r="CF16" s="58">
        <v>-1418</v>
      </c>
      <c r="CG16" s="58">
        <v>-1971</v>
      </c>
      <c r="CH16" s="58">
        <v>-2403</v>
      </c>
      <c r="CI16" s="58">
        <v>-2072</v>
      </c>
      <c r="CJ16" s="58">
        <v>-2385</v>
      </c>
      <c r="CK16" s="58">
        <v>-2520</v>
      </c>
      <c r="CL16" s="58">
        <v>-2402</v>
      </c>
      <c r="CM16" s="58">
        <v>-2550</v>
      </c>
      <c r="CN16" s="58">
        <v>-3234</v>
      </c>
      <c r="CO16" s="58">
        <v>-4007</v>
      </c>
      <c r="CP16" s="58">
        <v>-7516</v>
      </c>
      <c r="CQ16" s="58">
        <v>-7433</v>
      </c>
      <c r="CR16" s="58">
        <v>-6743</v>
      </c>
      <c r="CS16" s="58">
        <v>-7481</v>
      </c>
      <c r="CT16" s="58">
        <v>-7835</v>
      </c>
      <c r="CU16" s="58">
        <v>-8318</v>
      </c>
      <c r="CV16" s="58">
        <v>-9525.4</v>
      </c>
      <c r="CW16" s="58">
        <v>-10324.9</v>
      </c>
      <c r="CX16" s="58">
        <v>-10945.94347373</v>
      </c>
      <c r="CY16" s="58">
        <v>-10989</v>
      </c>
      <c r="CZ16" s="58">
        <v>-10637</v>
      </c>
      <c r="DA16" s="58">
        <v>-11651</v>
      </c>
      <c r="DB16" s="58">
        <v>-12325</v>
      </c>
      <c r="DC16" s="58">
        <v>-13734</v>
      </c>
      <c r="DD16" s="58">
        <v>-15244</v>
      </c>
      <c r="DE16" s="58">
        <v>-17145</v>
      </c>
      <c r="DF16" s="58">
        <v>-19601</v>
      </c>
      <c r="DG16" s="58">
        <v>-23569</v>
      </c>
      <c r="DH16" s="58">
        <v>-24390</v>
      </c>
      <c r="DI16" s="58">
        <v>-24711</v>
      </c>
      <c r="DJ16" s="58">
        <v>-25537</v>
      </c>
      <c r="DK16" s="58">
        <v>-26801</v>
      </c>
      <c r="DL16" s="58">
        <v>-27407</v>
      </c>
      <c r="DM16" s="58">
        <v>-27033</v>
      </c>
      <c r="DN16" s="58">
        <v>-28081</v>
      </c>
      <c r="DO16" s="58">
        <v>-28364</v>
      </c>
      <c r="DP16" s="58">
        <v>-29102</v>
      </c>
      <c r="DQ16" s="58">
        <v>-29514</v>
      </c>
      <c r="DR16" s="58">
        <v>-36219</v>
      </c>
      <c r="DS16" s="58">
        <v>-36265</v>
      </c>
      <c r="DT16" s="58">
        <v>-38048</v>
      </c>
      <c r="DU16" s="213">
        <v>-42014</v>
      </c>
      <c r="DV16" s="213">
        <v>-37000</v>
      </c>
      <c r="DW16" s="213">
        <v>-39100</v>
      </c>
      <c r="DX16" s="213">
        <v>-37300</v>
      </c>
      <c r="DY16" s="213">
        <v>-37500</v>
      </c>
      <c r="DZ16" s="118"/>
    </row>
    <row r="17" spans="1:130" x14ac:dyDescent="0.35">
      <c r="A17" s="124" t="s">
        <v>235</v>
      </c>
      <c r="B17" s="83" t="s">
        <v>71</v>
      </c>
      <c r="C17" s="241"/>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v>365</v>
      </c>
      <c r="CI17" s="58">
        <v>1223</v>
      </c>
      <c r="CJ17" s="58">
        <v>1335</v>
      </c>
      <c r="CK17" s="58">
        <v>1715</v>
      </c>
      <c r="CL17" s="58">
        <v>2080</v>
      </c>
      <c r="CM17" s="58">
        <v>2320</v>
      </c>
      <c r="CN17" s="58">
        <v>2545</v>
      </c>
      <c r="CO17" s="58">
        <v>2480</v>
      </c>
      <c r="CP17" s="58">
        <v>2385</v>
      </c>
      <c r="CQ17" s="58">
        <v>2415</v>
      </c>
      <c r="CR17" s="58">
        <v>2870</v>
      </c>
      <c r="CS17" s="58">
        <v>3030</v>
      </c>
      <c r="CT17" s="58">
        <v>3350</v>
      </c>
      <c r="CU17" s="58">
        <v>4150</v>
      </c>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213"/>
      <c r="DV17" s="213"/>
      <c r="DW17" s="213"/>
      <c r="DX17" s="213"/>
      <c r="DY17" s="175"/>
    </row>
    <row r="18" spans="1:130" x14ac:dyDescent="0.35">
      <c r="A18" s="124" t="s">
        <v>236</v>
      </c>
      <c r="B18" s="83" t="s">
        <v>71</v>
      </c>
      <c r="C18" s="241"/>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v>773.91700000000003</v>
      </c>
      <c r="BU18" s="58">
        <v>746.07500000000005</v>
      </c>
      <c r="BV18" s="58">
        <v>880.03700000000003</v>
      </c>
      <c r="BW18" s="58">
        <v>928</v>
      </c>
      <c r="BX18" s="58">
        <v>1251.9000000000001</v>
      </c>
      <c r="BY18" s="58">
        <v>1642.7</v>
      </c>
      <c r="BZ18" s="58">
        <v>2199.6999999999998</v>
      </c>
      <c r="CA18" s="58">
        <v>2524.8000000000002</v>
      </c>
      <c r="CB18" s="58">
        <v>2490.1999999999998</v>
      </c>
      <c r="CC18" s="58">
        <v>2406.1999999999998</v>
      </c>
      <c r="CD18" s="58">
        <v>2879.8</v>
      </c>
      <c r="CE18" s="58">
        <v>3422.6</v>
      </c>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213"/>
      <c r="DV18" s="213"/>
      <c r="DW18" s="213"/>
      <c r="DX18" s="213"/>
      <c r="DY18" s="175"/>
    </row>
    <row r="19" spans="1:130" x14ac:dyDescent="0.35">
      <c r="A19" s="123" t="s">
        <v>141</v>
      </c>
      <c r="B19" s="83" t="s">
        <v>71</v>
      </c>
      <c r="C19" s="241"/>
      <c r="D19" s="58">
        <v>0</v>
      </c>
      <c r="E19" s="58">
        <v>0</v>
      </c>
      <c r="F19" s="58">
        <v>0</v>
      </c>
      <c r="G19" s="58">
        <v>0</v>
      </c>
      <c r="H19" s="58">
        <v>0</v>
      </c>
      <c r="I19" s="58">
        <v>0</v>
      </c>
      <c r="J19" s="58">
        <v>0</v>
      </c>
      <c r="K19" s="58">
        <v>0</v>
      </c>
      <c r="L19" s="58">
        <v>0</v>
      </c>
      <c r="M19" s="58">
        <v>0</v>
      </c>
      <c r="N19" s="58">
        <v>0</v>
      </c>
      <c r="O19" s="58">
        <v>0</v>
      </c>
      <c r="P19" s="58">
        <v>0</v>
      </c>
      <c r="Q19" s="58">
        <v>0</v>
      </c>
      <c r="R19" s="58">
        <v>0</v>
      </c>
      <c r="S19" s="58">
        <v>0</v>
      </c>
      <c r="T19" s="58">
        <v>1.3600159999999999</v>
      </c>
      <c r="U19" s="58">
        <v>2.4130760000000002</v>
      </c>
      <c r="V19" s="58">
        <v>5.1380239999999997</v>
      </c>
      <c r="W19" s="58">
        <v>4.1662780000000001</v>
      </c>
      <c r="X19" s="58">
        <v>2.613416</v>
      </c>
      <c r="Y19" s="58">
        <v>0.57351399999999997</v>
      </c>
      <c r="Z19" s="58">
        <v>0.141292</v>
      </c>
      <c r="AA19" s="58">
        <v>-0.149566</v>
      </c>
      <c r="AB19" s="58">
        <v>-0.15498200000000001</v>
      </c>
      <c r="AC19" s="58">
        <v>-5.6714000000000001E-2</v>
      </c>
      <c r="AD19" s="58">
        <v>-0.224472</v>
      </c>
      <c r="AE19" s="58">
        <v>-4.8618000000000001E-2</v>
      </c>
      <c r="AF19" s="58">
        <v>2.9356E-2</v>
      </c>
      <c r="AG19" s="58">
        <v>-1.588E-3</v>
      </c>
      <c r="AH19" s="58">
        <v>-6.7510000000000001E-2</v>
      </c>
      <c r="AI19" s="58">
        <v>-1.15E-2</v>
      </c>
      <c r="AJ19" s="58">
        <v>3.1340000000000001E-3</v>
      </c>
      <c r="AK19" s="58">
        <v>-3.5326000000000003E-2</v>
      </c>
      <c r="AL19" s="58">
        <v>4.1911999999999998E-2</v>
      </c>
      <c r="AM19" s="58">
        <v>0</v>
      </c>
      <c r="AN19" s="58">
        <v>-2.0660000000000001E-3</v>
      </c>
      <c r="AO19" s="58">
        <v>0</v>
      </c>
      <c r="AP19" s="58">
        <v>0</v>
      </c>
      <c r="AQ19" s="58">
        <v>0</v>
      </c>
      <c r="AR19" s="58">
        <v>61.362327999999998</v>
      </c>
      <c r="AS19" s="58">
        <v>95.992176000000001</v>
      </c>
      <c r="AT19" s="58">
        <v>102.66891800000001</v>
      </c>
      <c r="AU19" s="58">
        <v>119.70359000000001</v>
      </c>
      <c r="AV19" s="58">
        <v>110.528432</v>
      </c>
      <c r="AW19" s="58">
        <v>106.718682</v>
      </c>
      <c r="AX19" s="58">
        <v>139.57816</v>
      </c>
      <c r="AY19" s="58">
        <v>145.755582</v>
      </c>
      <c r="AZ19" s="58">
        <v>167.354904</v>
      </c>
      <c r="BA19" s="58">
        <v>181.07131799999999</v>
      </c>
      <c r="BB19" s="58">
        <v>301.617864</v>
      </c>
      <c r="BC19" s="58">
        <v>334.05304000000001</v>
      </c>
      <c r="BD19" s="58">
        <v>268.26519999999999</v>
      </c>
      <c r="BE19" s="58">
        <v>342.98278599999998</v>
      </c>
      <c r="BF19" s="58">
        <v>373.71559600000001</v>
      </c>
      <c r="BG19" s="58">
        <v>433.14212800000001</v>
      </c>
      <c r="BH19" s="58">
        <v>430.69610399999999</v>
      </c>
      <c r="BI19" s="58">
        <v>439.38946199999998</v>
      </c>
      <c r="BJ19" s="58">
        <v>458.26</v>
      </c>
      <c r="BK19" s="58">
        <v>565.12400000000002</v>
      </c>
      <c r="BL19" s="58">
        <v>565.37599999999998</v>
      </c>
      <c r="BM19" s="58">
        <v>519.82799999999997</v>
      </c>
      <c r="BN19" s="58">
        <v>586.26</v>
      </c>
      <c r="BO19" s="58">
        <v>709.04399999999998</v>
      </c>
      <c r="BP19" s="58">
        <v>801.10500000000002</v>
      </c>
      <c r="BQ19" s="58">
        <v>781.92499999999995</v>
      </c>
      <c r="BR19" s="58">
        <v>833.04200000000003</v>
      </c>
      <c r="BS19" s="58">
        <v>1006.543</v>
      </c>
      <c r="BT19" s="58">
        <v>1151.364</v>
      </c>
      <c r="BU19" s="58">
        <v>1395.3889999999999</v>
      </c>
      <c r="BV19" s="58">
        <v>1477.482</v>
      </c>
      <c r="BW19" s="58">
        <v>1561.3</v>
      </c>
      <c r="BX19" s="58">
        <v>1953.9</v>
      </c>
      <c r="BY19" s="58">
        <v>2358.8000000000002</v>
      </c>
      <c r="BZ19" s="58">
        <v>2522.8000000000002</v>
      </c>
      <c r="CA19" s="58">
        <v>2824.5</v>
      </c>
      <c r="CB19" s="58">
        <v>3095.3</v>
      </c>
      <c r="CC19" s="58">
        <v>3036.5</v>
      </c>
      <c r="CD19" s="58">
        <v>3406.5</v>
      </c>
      <c r="CE19" s="58">
        <v>4694.7</v>
      </c>
      <c r="CF19" s="58">
        <v>5053</v>
      </c>
      <c r="CG19" s="58">
        <v>4768</v>
      </c>
      <c r="CH19" s="58">
        <v>4383</v>
      </c>
      <c r="CI19" s="58">
        <v>5505</v>
      </c>
      <c r="CJ19" s="58">
        <v>6111</v>
      </c>
      <c r="CK19" s="58">
        <v>6714</v>
      </c>
      <c r="CL19" s="58">
        <v>8801</v>
      </c>
      <c r="CM19" s="58">
        <v>10265</v>
      </c>
      <c r="CN19" s="58">
        <v>12926</v>
      </c>
      <c r="CO19" s="58">
        <v>14166</v>
      </c>
      <c r="CP19" s="58">
        <v>13419</v>
      </c>
      <c r="CQ19" s="58">
        <v>13071</v>
      </c>
      <c r="CR19" s="58">
        <v>12700</v>
      </c>
      <c r="CS19" s="58">
        <v>15588</v>
      </c>
      <c r="CT19" s="58">
        <v>18252</v>
      </c>
      <c r="CU19" s="58">
        <v>19173</v>
      </c>
      <c r="CV19" s="58">
        <v>19406.099999999999</v>
      </c>
      <c r="CW19" s="58">
        <v>20733.525685249999</v>
      </c>
      <c r="CX19" s="58">
        <v>24453.476747660003</v>
      </c>
      <c r="CY19" s="58">
        <v>31582</v>
      </c>
      <c r="CZ19" s="58">
        <v>27230</v>
      </c>
      <c r="DA19" s="58">
        <v>32752</v>
      </c>
      <c r="DB19" s="58">
        <v>36101</v>
      </c>
      <c r="DC19" s="58">
        <v>40404</v>
      </c>
      <c r="DD19" s="58">
        <v>48959.924967170002</v>
      </c>
      <c r="DE19" s="58">
        <v>57100</v>
      </c>
      <c r="DF19" s="58">
        <v>61700</v>
      </c>
      <c r="DG19" s="58">
        <v>60391</v>
      </c>
      <c r="DH19" s="58">
        <v>52209</v>
      </c>
      <c r="DI19" s="58">
        <v>56262</v>
      </c>
      <c r="DJ19" s="58">
        <v>66584</v>
      </c>
      <c r="DK19" s="58">
        <v>66911</v>
      </c>
      <c r="DL19" s="58">
        <v>67273</v>
      </c>
      <c r="DM19" s="58">
        <v>66174</v>
      </c>
      <c r="DN19" s="58">
        <v>62897</v>
      </c>
      <c r="DO19" s="58">
        <v>68390</v>
      </c>
      <c r="DP19" s="58">
        <v>84591</v>
      </c>
      <c r="DQ19" s="58">
        <v>93660</v>
      </c>
      <c r="DR19" s="58">
        <v>84781</v>
      </c>
      <c r="DS19" s="58">
        <v>98786</v>
      </c>
      <c r="DT19" s="58">
        <v>123308</v>
      </c>
      <c r="DU19" s="213">
        <v>151068</v>
      </c>
      <c r="DV19" s="213">
        <v>137900</v>
      </c>
      <c r="DW19" s="213">
        <v>133600</v>
      </c>
      <c r="DX19" s="213">
        <v>130500</v>
      </c>
      <c r="DY19" s="213">
        <v>140000</v>
      </c>
      <c r="DZ19" s="118"/>
    </row>
    <row r="20" spans="1:130" x14ac:dyDescent="0.35">
      <c r="A20" s="123" t="s">
        <v>140</v>
      </c>
      <c r="B20" s="83" t="s">
        <v>71</v>
      </c>
      <c r="C20" s="241"/>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v>0</v>
      </c>
      <c r="CK20" s="58">
        <v>535</v>
      </c>
      <c r="CL20" s="58">
        <v>881</v>
      </c>
      <c r="CM20" s="58">
        <v>990</v>
      </c>
      <c r="CN20" s="58">
        <v>1168</v>
      </c>
      <c r="CO20" s="58">
        <v>1262</v>
      </c>
      <c r="CP20" s="58">
        <v>1327</v>
      </c>
      <c r="CQ20" s="58">
        <v>1344</v>
      </c>
      <c r="CR20" s="58">
        <v>1417</v>
      </c>
      <c r="CS20" s="58">
        <v>2740</v>
      </c>
      <c r="CT20" s="58">
        <v>3031</v>
      </c>
      <c r="CU20" s="58">
        <v>3163</v>
      </c>
      <c r="CV20" s="58">
        <v>3168</v>
      </c>
      <c r="CW20" s="58">
        <v>3288.8656111599998</v>
      </c>
      <c r="CX20" s="58">
        <v>3373.3</v>
      </c>
      <c r="CY20" s="58">
        <v>3207</v>
      </c>
      <c r="CZ20" s="58">
        <v>3272</v>
      </c>
      <c r="DA20" s="58">
        <v>3103</v>
      </c>
      <c r="DB20" s="58">
        <v>3226</v>
      </c>
      <c r="DC20" s="58">
        <v>3703</v>
      </c>
      <c r="DD20" s="58">
        <v>4049</v>
      </c>
      <c r="DE20" s="58">
        <v>3761</v>
      </c>
      <c r="DF20" s="58">
        <v>3856</v>
      </c>
      <c r="DG20" s="58">
        <v>3399</v>
      </c>
      <c r="DH20" s="58">
        <v>3504</v>
      </c>
      <c r="DI20" s="58">
        <v>3303</v>
      </c>
      <c r="DJ20" s="58">
        <v>3731</v>
      </c>
      <c r="DK20" s="58">
        <v>3922</v>
      </c>
      <c r="DL20" s="58">
        <v>4077</v>
      </c>
      <c r="DM20" s="58">
        <v>4347</v>
      </c>
      <c r="DN20" s="58">
        <v>4368</v>
      </c>
      <c r="DO20" s="58">
        <v>4046</v>
      </c>
      <c r="DP20" s="58">
        <v>3911</v>
      </c>
      <c r="DQ20" s="58">
        <v>3794</v>
      </c>
      <c r="DR20" s="58">
        <v>3850</v>
      </c>
      <c r="DS20">
        <v>3569</v>
      </c>
      <c r="DT20" s="58">
        <v>3331</v>
      </c>
      <c r="DU20" s="213">
        <v>4009</v>
      </c>
      <c r="DV20" s="213">
        <v>4270</v>
      </c>
      <c r="DW20" s="213">
        <v>4130</v>
      </c>
      <c r="DX20" s="213">
        <v>4010</v>
      </c>
      <c r="DY20" s="213">
        <v>4050</v>
      </c>
      <c r="DZ20" s="118"/>
    </row>
    <row r="21" spans="1:130" x14ac:dyDescent="0.35">
      <c r="A21" s="123" t="s">
        <v>142</v>
      </c>
      <c r="B21" s="83" t="s">
        <v>71</v>
      </c>
      <c r="C21" s="224" t="s">
        <v>75</v>
      </c>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v>42</v>
      </c>
      <c r="CO21" s="58">
        <v>293</v>
      </c>
      <c r="CP21" s="58">
        <v>876</v>
      </c>
      <c r="CQ21" s="58">
        <v>1389</v>
      </c>
      <c r="CR21" s="58">
        <v>1072</v>
      </c>
      <c r="CS21" s="58">
        <v>865</v>
      </c>
      <c r="CT21" s="58">
        <v>791</v>
      </c>
      <c r="CU21" s="58">
        <v>1308</v>
      </c>
      <c r="CV21" s="58">
        <v>907.2</v>
      </c>
      <c r="CW21" s="58">
        <v>418.88487937999997</v>
      </c>
      <c r="CX21" s="58">
        <v>1183.9000000000001</v>
      </c>
      <c r="CY21" s="58">
        <v>2379</v>
      </c>
      <c r="CZ21" s="58">
        <v>1361</v>
      </c>
      <c r="DA21" s="58">
        <v>1712</v>
      </c>
      <c r="DB21" s="58">
        <v>1168</v>
      </c>
      <c r="DC21" s="58">
        <v>1459</v>
      </c>
      <c r="DD21" s="58">
        <v>1917</v>
      </c>
      <c r="DE21" s="58">
        <v>1510</v>
      </c>
      <c r="DF21" s="58">
        <v>1686</v>
      </c>
      <c r="DG21" s="58">
        <v>2184</v>
      </c>
      <c r="DH21" s="58">
        <v>1251</v>
      </c>
      <c r="DI21" s="58">
        <v>806</v>
      </c>
      <c r="DJ21" s="58">
        <v>1463</v>
      </c>
      <c r="DK21" s="58">
        <v>1817</v>
      </c>
      <c r="DL21" s="58">
        <v>1511</v>
      </c>
      <c r="DM21" s="58">
        <v>1870</v>
      </c>
      <c r="DN21" s="58">
        <v>741</v>
      </c>
      <c r="DO21" s="58">
        <v>981</v>
      </c>
      <c r="DP21" s="58">
        <v>1116</v>
      </c>
      <c r="DQ21" s="58">
        <v>1053</v>
      </c>
      <c r="DR21" s="58">
        <v>1052</v>
      </c>
      <c r="DS21" s="58">
        <v>786</v>
      </c>
      <c r="DT21" s="58">
        <v>1638</v>
      </c>
      <c r="DU21" s="213">
        <v>2287</v>
      </c>
      <c r="DV21" s="213">
        <v>2000</v>
      </c>
      <c r="DW21" s="213">
        <v>2250</v>
      </c>
      <c r="DX21" s="213">
        <v>2250</v>
      </c>
      <c r="DY21" s="213">
        <v>1950</v>
      </c>
      <c r="DZ21" s="118"/>
    </row>
    <row r="22" spans="1:130" x14ac:dyDescent="0.35">
      <c r="A22" s="123" t="s">
        <v>237</v>
      </c>
      <c r="B22" s="83" t="s">
        <v>71</v>
      </c>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v>11</v>
      </c>
      <c r="CM22" s="58">
        <v>7</v>
      </c>
      <c r="CN22" s="58">
        <v>376</v>
      </c>
      <c r="CO22" s="58">
        <v>1053</v>
      </c>
      <c r="CP22" s="58">
        <v>1139</v>
      </c>
      <c r="CQ22" s="58">
        <v>1522</v>
      </c>
      <c r="CR22" s="58">
        <v>1191</v>
      </c>
      <c r="CS22" s="58">
        <v>1913</v>
      </c>
      <c r="CT22" s="58">
        <v>1634</v>
      </c>
      <c r="CU22" s="58">
        <v>2595</v>
      </c>
      <c r="CV22" s="58">
        <v>3093.4</v>
      </c>
      <c r="CW22" s="58">
        <v>3916.1762394900002</v>
      </c>
      <c r="CX22" s="58">
        <v>3819.9392345599999</v>
      </c>
      <c r="CY22" s="58">
        <v>4800</v>
      </c>
      <c r="CZ22" s="58">
        <v>4374</v>
      </c>
      <c r="DA22" s="58">
        <v>4840</v>
      </c>
      <c r="DB22" s="58">
        <v>5552</v>
      </c>
      <c r="DC22" s="58">
        <v>6247</v>
      </c>
      <c r="DD22" s="58">
        <v>6367.5068796599999</v>
      </c>
      <c r="DE22" s="58">
        <v>8211</v>
      </c>
      <c r="DF22" s="58">
        <v>12054</v>
      </c>
      <c r="DG22" s="58">
        <v>9217</v>
      </c>
      <c r="DH22" s="58">
        <v>6099</v>
      </c>
      <c r="DI22" s="58">
        <v>6519</v>
      </c>
      <c r="DJ22" s="58">
        <v>7562</v>
      </c>
      <c r="DK22" s="58">
        <v>7661</v>
      </c>
      <c r="DL22" s="58">
        <v>6101</v>
      </c>
      <c r="DM22" s="58">
        <v>5873</v>
      </c>
      <c r="DN22" s="58">
        <v>6834</v>
      </c>
      <c r="DO22" s="58">
        <v>8218</v>
      </c>
      <c r="DP22" s="58">
        <v>10804</v>
      </c>
      <c r="DQ22" s="58">
        <v>11269</v>
      </c>
      <c r="DR22" s="58">
        <v>6267</v>
      </c>
      <c r="DS22" s="58">
        <v>12956</v>
      </c>
      <c r="DT22" s="58">
        <v>26546</v>
      </c>
      <c r="DU22" s="213">
        <v>10406</v>
      </c>
      <c r="DV22" s="213">
        <v>15710</v>
      </c>
      <c r="DW22" s="213">
        <v>23160</v>
      </c>
      <c r="DX22" s="213">
        <v>23360</v>
      </c>
      <c r="DY22" s="213">
        <v>25560</v>
      </c>
      <c r="DZ22" s="118"/>
    </row>
    <row r="23" spans="1:130" x14ac:dyDescent="0.35">
      <c r="A23" s="123" t="s">
        <v>238</v>
      </c>
      <c r="B23" s="83" t="s">
        <v>71</v>
      </c>
      <c r="D23" s="58">
        <v>0</v>
      </c>
      <c r="E23" s="58">
        <v>0</v>
      </c>
      <c r="F23" s="58">
        <v>0</v>
      </c>
      <c r="G23" s="58">
        <v>0</v>
      </c>
      <c r="H23" s="58">
        <v>0</v>
      </c>
      <c r="I23" s="58">
        <v>0</v>
      </c>
      <c r="J23" s="58">
        <v>0</v>
      </c>
      <c r="K23" s="58">
        <v>0</v>
      </c>
      <c r="L23" s="58">
        <v>0</v>
      </c>
      <c r="M23" s="58">
        <v>0</v>
      </c>
      <c r="N23" s="58">
        <v>0</v>
      </c>
      <c r="O23" s="58">
        <v>0</v>
      </c>
      <c r="P23" s="58">
        <v>0</v>
      </c>
      <c r="Q23" s="58">
        <v>0</v>
      </c>
      <c r="R23" s="58">
        <v>0</v>
      </c>
      <c r="S23" s="58">
        <v>0</v>
      </c>
      <c r="T23" s="58">
        <v>0</v>
      </c>
      <c r="U23" s="58">
        <v>0</v>
      </c>
      <c r="V23" s="58">
        <v>0</v>
      </c>
      <c r="W23" s="58">
        <v>0</v>
      </c>
      <c r="X23" s="58">
        <v>0</v>
      </c>
      <c r="Y23" s="58">
        <v>0</v>
      </c>
      <c r="Z23" s="58">
        <v>0</v>
      </c>
      <c r="AA23" s="58">
        <v>0</v>
      </c>
      <c r="AB23" s="58">
        <v>0</v>
      </c>
      <c r="AC23" s="58">
        <v>0</v>
      </c>
      <c r="AD23" s="58">
        <v>0</v>
      </c>
      <c r="AE23" s="58">
        <v>0</v>
      </c>
      <c r="AF23" s="58">
        <v>0</v>
      </c>
      <c r="AG23" s="58">
        <v>0</v>
      </c>
      <c r="AH23" s="58">
        <v>0</v>
      </c>
      <c r="AI23" s="58">
        <v>0</v>
      </c>
      <c r="AJ23" s="58">
        <v>0</v>
      </c>
      <c r="AK23" s="58">
        <v>0</v>
      </c>
      <c r="AL23" s="58">
        <v>0</v>
      </c>
      <c r="AM23" s="58">
        <v>0</v>
      </c>
      <c r="AN23" s="58">
        <v>0</v>
      </c>
      <c r="AO23" s="58">
        <v>0</v>
      </c>
      <c r="AP23" s="58">
        <v>0</v>
      </c>
      <c r="AQ23" s="58">
        <v>0</v>
      </c>
      <c r="AR23" s="58">
        <v>17.924928000000001</v>
      </c>
      <c r="AS23" s="58">
        <v>20.901333999999999</v>
      </c>
      <c r="AT23" s="58">
        <v>21.80517</v>
      </c>
      <c r="AU23" s="58">
        <v>22.176176000000002</v>
      </c>
      <c r="AV23" s="58">
        <v>22.998486</v>
      </c>
      <c r="AW23" s="58">
        <v>27.293472000000001</v>
      </c>
      <c r="AX23" s="58">
        <v>33.189528000000003</v>
      </c>
      <c r="AY23" s="58">
        <v>39.605848000000002</v>
      </c>
      <c r="AZ23" s="58">
        <v>45.455641999999997</v>
      </c>
      <c r="BA23" s="58">
        <v>57.442742000000003</v>
      </c>
      <c r="BB23" s="58">
        <v>74.339991999999995</v>
      </c>
      <c r="BC23" s="58">
        <v>80.342712000000006</v>
      </c>
      <c r="BD23" s="58">
        <v>80.767578</v>
      </c>
      <c r="BE23" s="58">
        <v>82.909261999999998</v>
      </c>
      <c r="BF23" s="58">
        <v>91.086886000000007</v>
      </c>
      <c r="BG23" s="58">
        <v>97.350660000000005</v>
      </c>
      <c r="BH23" s="58">
        <v>97.103151999999994</v>
      </c>
      <c r="BI23" s="58">
        <v>99.237781999999996</v>
      </c>
      <c r="BJ23" s="58">
        <v>110.324</v>
      </c>
      <c r="BK23" s="58">
        <v>134.44</v>
      </c>
      <c r="BL23" s="58">
        <v>138.17599999999999</v>
      </c>
      <c r="BM23" s="58">
        <v>144.43899999999999</v>
      </c>
      <c r="BN23" s="58">
        <v>152.37899999999999</v>
      </c>
      <c r="BO23" s="58">
        <v>166.11699999999999</v>
      </c>
      <c r="BP23" s="58">
        <v>179.19</v>
      </c>
      <c r="BQ23" s="58">
        <v>194.94</v>
      </c>
      <c r="BR23" s="58">
        <v>207.042</v>
      </c>
      <c r="BS23" s="58">
        <v>238.327</v>
      </c>
      <c r="BT23" s="58">
        <v>276.49</v>
      </c>
      <c r="BU23" s="58">
        <v>343.702</v>
      </c>
      <c r="BV23" s="58">
        <v>156.72200000000001</v>
      </c>
      <c r="BW23" s="58">
        <v>78.900000000000006</v>
      </c>
      <c r="BX23" s="58">
        <v>86.9</v>
      </c>
      <c r="BY23" s="58">
        <v>103.8</v>
      </c>
      <c r="BZ23" s="58">
        <v>114.7</v>
      </c>
      <c r="CA23" s="58">
        <v>117.7</v>
      </c>
      <c r="CB23" s="58">
        <v>140.4</v>
      </c>
      <c r="CC23" s="58">
        <v>130.29999999999998</v>
      </c>
      <c r="CD23" s="58">
        <v>156.79999999999998</v>
      </c>
      <c r="CE23" s="58">
        <v>178</v>
      </c>
      <c r="CF23" s="58">
        <v>205</v>
      </c>
      <c r="CG23" s="58">
        <v>339</v>
      </c>
      <c r="CH23" s="58">
        <v>557</v>
      </c>
      <c r="CI23" s="58">
        <v>529</v>
      </c>
      <c r="CJ23" s="58">
        <v>562</v>
      </c>
      <c r="CK23" s="58">
        <v>639</v>
      </c>
      <c r="CL23" s="58">
        <v>667</v>
      </c>
      <c r="CM23" s="58">
        <v>737</v>
      </c>
      <c r="CN23" s="58">
        <v>915</v>
      </c>
      <c r="CO23" s="58">
        <v>901</v>
      </c>
      <c r="CP23" s="58">
        <v>941</v>
      </c>
      <c r="CQ23" s="58">
        <v>764</v>
      </c>
      <c r="CR23" s="58">
        <v>877</v>
      </c>
      <c r="CS23" s="58">
        <v>903</v>
      </c>
      <c r="CT23" s="58">
        <v>1349</v>
      </c>
      <c r="CU23" s="58">
        <v>1080</v>
      </c>
      <c r="CV23" s="58">
        <v>1136.8</v>
      </c>
      <c r="CW23" s="58">
        <v>1219.6474267799999</v>
      </c>
      <c r="CX23" s="58">
        <v>1428</v>
      </c>
      <c r="CY23" s="58">
        <v>0</v>
      </c>
      <c r="CZ23" s="58">
        <v>0</v>
      </c>
      <c r="DA23" s="58">
        <v>0</v>
      </c>
      <c r="DB23" s="58">
        <v>0</v>
      </c>
      <c r="DC23" s="58">
        <v>0</v>
      </c>
      <c r="DD23" s="58">
        <v>0</v>
      </c>
      <c r="DE23" s="58">
        <v>0</v>
      </c>
      <c r="DF23" s="58">
        <v>0</v>
      </c>
      <c r="DG23" s="58">
        <v>0</v>
      </c>
      <c r="DH23" s="58">
        <v>0</v>
      </c>
      <c r="DI23" s="58">
        <v>0</v>
      </c>
      <c r="DJ23" s="58">
        <v>0</v>
      </c>
      <c r="DK23" s="58">
        <v>0</v>
      </c>
      <c r="DL23" s="58">
        <v>0</v>
      </c>
      <c r="DM23" s="58">
        <v>0</v>
      </c>
      <c r="DN23" s="58">
        <v>0</v>
      </c>
      <c r="DO23" s="58">
        <v>0</v>
      </c>
      <c r="DP23" s="58">
        <v>0</v>
      </c>
      <c r="DQ23" s="58">
        <v>0</v>
      </c>
      <c r="DR23" s="58">
        <v>0</v>
      </c>
      <c r="DS23" s="58">
        <v>0</v>
      </c>
      <c r="DT23" s="58">
        <v>0</v>
      </c>
      <c r="DU23" s="213">
        <v>0</v>
      </c>
      <c r="DV23" s="213">
        <v>0</v>
      </c>
      <c r="DW23" s="213">
        <v>0</v>
      </c>
      <c r="DX23" s="213">
        <v>0</v>
      </c>
      <c r="DY23" s="213">
        <v>0</v>
      </c>
      <c r="DZ23" s="113"/>
    </row>
    <row r="24" spans="1:130" x14ac:dyDescent="0.35">
      <c r="A24" s="124" t="s">
        <v>239</v>
      </c>
      <c r="B24" s="83" t="s">
        <v>71</v>
      </c>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v>17.924928000000001</v>
      </c>
      <c r="AS24" s="58">
        <v>20.901333999999999</v>
      </c>
      <c r="AT24" s="58">
        <v>21.80517</v>
      </c>
      <c r="AU24" s="58">
        <v>22.176176000000002</v>
      </c>
      <c r="AV24" s="58">
        <v>22.998486</v>
      </c>
      <c r="AW24" s="58">
        <v>27.293472000000001</v>
      </c>
      <c r="AX24" s="58">
        <v>33.189528000000003</v>
      </c>
      <c r="AY24" s="58">
        <v>39.605848000000002</v>
      </c>
      <c r="AZ24" s="58">
        <v>45.455641999999997</v>
      </c>
      <c r="BA24" s="58">
        <v>57.442742000000003</v>
      </c>
      <c r="BB24" s="58">
        <v>74.339991999999995</v>
      </c>
      <c r="BC24" s="58">
        <v>80.342712000000006</v>
      </c>
      <c r="BD24" s="58">
        <v>80.767578</v>
      </c>
      <c r="BE24" s="58">
        <v>82.909261999999998</v>
      </c>
      <c r="BF24" s="58">
        <v>91.086886000000007</v>
      </c>
      <c r="BG24" s="58">
        <v>97.350660000000005</v>
      </c>
      <c r="BH24" s="58">
        <v>97.103151999999994</v>
      </c>
      <c r="BI24" s="58">
        <v>99.237781999999996</v>
      </c>
      <c r="BJ24" s="58">
        <v>110.324</v>
      </c>
      <c r="BK24" s="58">
        <v>122.52</v>
      </c>
      <c r="BL24" s="58">
        <v>121.943</v>
      </c>
      <c r="BM24" s="58">
        <v>126.51</v>
      </c>
      <c r="BN24" s="58">
        <v>136.44300000000001</v>
      </c>
      <c r="BO24" s="58">
        <v>150.078</v>
      </c>
      <c r="BP24" s="58">
        <v>161.94300000000001</v>
      </c>
      <c r="BQ24" s="58">
        <v>172.232</v>
      </c>
      <c r="BR24" s="58">
        <v>184.416</v>
      </c>
      <c r="BS24" s="58">
        <v>205.56800000000001</v>
      </c>
      <c r="BT24" s="58">
        <v>230.46799999999999</v>
      </c>
      <c r="BU24" s="58">
        <v>295.428</v>
      </c>
      <c r="BV24" s="58">
        <v>99.07</v>
      </c>
      <c r="BW24" s="58">
        <v>6.3</v>
      </c>
      <c r="BX24" s="58">
        <v>7.7</v>
      </c>
      <c r="BY24" s="58">
        <v>15.7</v>
      </c>
      <c r="BZ24" s="58">
        <v>19.7</v>
      </c>
      <c r="CA24" s="58">
        <v>21.3</v>
      </c>
      <c r="CB24" s="58">
        <v>22.5</v>
      </c>
      <c r="CC24" s="58">
        <v>16.2</v>
      </c>
      <c r="CD24" s="58">
        <v>15.7</v>
      </c>
      <c r="CE24" s="58">
        <v>17</v>
      </c>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213"/>
      <c r="DV24" s="213"/>
      <c r="DW24" s="213"/>
      <c r="DX24" s="213"/>
      <c r="DY24" s="175"/>
    </row>
    <row r="25" spans="1:130" x14ac:dyDescent="0.35">
      <c r="A25" s="122" t="s">
        <v>240</v>
      </c>
      <c r="B25" s="83" t="s">
        <v>71</v>
      </c>
      <c r="D25" s="58">
        <v>0</v>
      </c>
      <c r="E25" s="58">
        <v>0</v>
      </c>
      <c r="F25" s="58">
        <v>0</v>
      </c>
      <c r="G25" s="58">
        <v>0</v>
      </c>
      <c r="H25" s="58">
        <v>0</v>
      </c>
      <c r="I25" s="58">
        <v>0</v>
      </c>
      <c r="J25" s="58">
        <v>0</v>
      </c>
      <c r="K25" s="58">
        <v>0</v>
      </c>
      <c r="L25" s="58">
        <v>0</v>
      </c>
      <c r="M25" s="58">
        <v>0</v>
      </c>
      <c r="N25" s="58">
        <v>0</v>
      </c>
      <c r="O25" s="58">
        <v>0</v>
      </c>
      <c r="P25" s="58">
        <v>0</v>
      </c>
      <c r="Q25" s="58">
        <v>0</v>
      </c>
      <c r="R25" s="58">
        <v>7.8655499999999998</v>
      </c>
      <c r="S25" s="58">
        <v>11.2439</v>
      </c>
      <c r="T25" s="58">
        <v>16.131043999999999</v>
      </c>
      <c r="U25" s="58">
        <v>23.165987999999999</v>
      </c>
      <c r="V25" s="58">
        <v>30.83427</v>
      </c>
      <c r="W25" s="58">
        <v>32.869093999999997</v>
      </c>
      <c r="X25" s="58">
        <v>36.194780000000002</v>
      </c>
      <c r="Y25" s="58">
        <v>26.382549999999998</v>
      </c>
      <c r="Z25" s="58">
        <v>22.256402000000001</v>
      </c>
      <c r="AA25" s="58">
        <v>22.123121999999999</v>
      </c>
      <c r="AB25" s="58">
        <v>21.561109999999999</v>
      </c>
      <c r="AC25" s="58">
        <v>22.195841999999999</v>
      </c>
      <c r="AD25" s="58">
        <v>20.105878000000001</v>
      </c>
      <c r="AE25" s="58">
        <v>19.634374000000001</v>
      </c>
      <c r="AF25" s="58">
        <v>22.269414000000001</v>
      </c>
      <c r="AG25" s="58">
        <v>27.276109999999999</v>
      </c>
      <c r="AH25" s="58">
        <v>26.905062000000001</v>
      </c>
      <c r="AI25" s="58">
        <v>21.745936</v>
      </c>
      <c r="AJ25" s="58">
        <v>18.632670000000001</v>
      </c>
      <c r="AK25" s="58">
        <v>17.487912000000001</v>
      </c>
      <c r="AL25" s="58">
        <v>17.593036000000001</v>
      </c>
      <c r="AM25" s="58">
        <v>17.112027999999999</v>
      </c>
      <c r="AN25" s="58">
        <v>18.79494</v>
      </c>
      <c r="AO25" s="58">
        <v>23.764880000000002</v>
      </c>
      <c r="AP25" s="58">
        <v>32.860626000000003</v>
      </c>
      <c r="AQ25" s="58">
        <v>86.610478000000001</v>
      </c>
      <c r="AR25" s="58">
        <v>173.05278000000001</v>
      </c>
      <c r="AS25" s="58">
        <v>302.95587599999999</v>
      </c>
      <c r="AT25" s="58">
        <v>389.40350799999999</v>
      </c>
      <c r="AU25" s="58">
        <v>453.24425000000002</v>
      </c>
      <c r="AV25" s="58">
        <v>452.18564199999997</v>
      </c>
      <c r="AW25" s="58">
        <v>442.823352</v>
      </c>
      <c r="AX25" s="58">
        <v>498.98963800000001</v>
      </c>
      <c r="AY25" s="58">
        <v>584.29959399999996</v>
      </c>
      <c r="AZ25" s="58">
        <v>604.76288799999998</v>
      </c>
      <c r="BA25" s="58">
        <v>741.35836800000004</v>
      </c>
      <c r="BB25" s="58">
        <v>1164.6992519999999</v>
      </c>
      <c r="BC25" s="58">
        <v>1194.2621079999999</v>
      </c>
      <c r="BD25" s="58">
        <v>1137.1303800000001</v>
      </c>
      <c r="BE25" s="58">
        <v>1148.7420279999999</v>
      </c>
      <c r="BF25" s="58">
        <v>1239.063056</v>
      </c>
      <c r="BG25" s="58">
        <v>1337.9467999999999</v>
      </c>
      <c r="BH25" s="58">
        <v>1397.941288</v>
      </c>
      <c r="BI25" s="58">
        <v>1316.557466</v>
      </c>
      <c r="BJ25" s="58">
        <v>1452.912</v>
      </c>
      <c r="BK25" s="58">
        <v>1736.386</v>
      </c>
      <c r="BL25" s="58">
        <v>1777.3240000000001</v>
      </c>
      <c r="BM25" s="58">
        <v>1746.8889999999999</v>
      </c>
      <c r="BN25" s="58">
        <v>2009.702</v>
      </c>
      <c r="BO25" s="58">
        <v>2444.6439999999998</v>
      </c>
      <c r="BP25" s="58">
        <v>2709.7350000000001</v>
      </c>
      <c r="BQ25" s="58">
        <v>2897.4679999999998</v>
      </c>
      <c r="BR25" s="58">
        <v>3215.3330000000001</v>
      </c>
      <c r="BS25" s="58">
        <v>3622.2759999999998</v>
      </c>
      <c r="BT25" s="58">
        <v>4285.99</v>
      </c>
      <c r="BU25" s="58">
        <v>4917.2280000000001</v>
      </c>
      <c r="BV25" s="58">
        <v>5402.7879999999996</v>
      </c>
      <c r="BW25" s="58">
        <v>5728.9</v>
      </c>
      <c r="BX25" s="58">
        <v>7531</v>
      </c>
      <c r="BY25" s="58">
        <v>10176.599999999999</v>
      </c>
      <c r="BZ25" s="58">
        <v>11856.900000000001</v>
      </c>
      <c r="CA25" s="58">
        <v>13995.900000000001</v>
      </c>
      <c r="CB25" s="58">
        <v>15364.699999999999</v>
      </c>
      <c r="CC25" s="58">
        <v>15970.599999999999</v>
      </c>
      <c r="CD25" s="58">
        <v>18603.399999999998</v>
      </c>
      <c r="CE25" s="58">
        <v>22415.899999999998</v>
      </c>
      <c r="CF25" s="58">
        <v>26483</v>
      </c>
      <c r="CG25" s="58">
        <v>28074</v>
      </c>
      <c r="CH25" s="58">
        <v>29651</v>
      </c>
      <c r="CI25" s="58">
        <v>35334</v>
      </c>
      <c r="CJ25" s="58">
        <v>39408</v>
      </c>
      <c r="CK25" s="58">
        <v>45962</v>
      </c>
      <c r="CL25" s="58">
        <v>52235</v>
      </c>
      <c r="CM25" s="58">
        <v>59535</v>
      </c>
      <c r="CN25" s="58">
        <v>65446</v>
      </c>
      <c r="CO25" s="58">
        <v>67843</v>
      </c>
      <c r="CP25" s="58">
        <v>64244</v>
      </c>
      <c r="CQ25" s="58">
        <v>65401</v>
      </c>
      <c r="CR25" s="58">
        <v>67833</v>
      </c>
      <c r="CS25" s="58">
        <v>76656</v>
      </c>
      <c r="CT25" s="58">
        <v>85471</v>
      </c>
      <c r="CU25" s="58">
        <v>93772</v>
      </c>
      <c r="CV25" s="58">
        <v>98533.799999999988</v>
      </c>
      <c r="CW25" s="58">
        <v>106305.58812090002</v>
      </c>
      <c r="CX25" s="58">
        <v>116308.99147072001</v>
      </c>
      <c r="CY25" s="58">
        <v>119214</v>
      </c>
      <c r="CZ25" s="58">
        <v>120873</v>
      </c>
      <c r="DA25" s="58">
        <v>132326</v>
      </c>
      <c r="DB25" s="58">
        <v>143295</v>
      </c>
      <c r="DC25" s="58">
        <v>157937</v>
      </c>
      <c r="DD25" s="58">
        <v>174064.43184683</v>
      </c>
      <c r="DE25" s="58">
        <v>186353</v>
      </c>
      <c r="DF25" s="58">
        <v>203202</v>
      </c>
      <c r="DG25" s="58">
        <v>197551</v>
      </c>
      <c r="DH25" s="58">
        <v>183133</v>
      </c>
      <c r="DI25" s="58">
        <v>199628</v>
      </c>
      <c r="DJ25" s="58">
        <v>227714</v>
      </c>
      <c r="DK25" s="58">
        <v>236611</v>
      </c>
      <c r="DL25" s="58">
        <v>242553</v>
      </c>
      <c r="DM25" s="58">
        <v>256124</v>
      </c>
      <c r="DN25" s="58">
        <v>261941</v>
      </c>
      <c r="DO25" s="58">
        <v>275497</v>
      </c>
      <c r="DP25" s="58">
        <v>307415</v>
      </c>
      <c r="DQ25" s="58">
        <v>333449</v>
      </c>
      <c r="DR25" s="58">
        <v>317870</v>
      </c>
      <c r="DS25" s="58">
        <v>349058</v>
      </c>
      <c r="DT25" s="58">
        <v>413876</v>
      </c>
      <c r="DU25" s="213">
        <v>464427</v>
      </c>
      <c r="DV25" s="213">
        <v>488180</v>
      </c>
      <c r="DW25" s="213">
        <v>481640</v>
      </c>
      <c r="DX25" s="213">
        <v>498320</v>
      </c>
      <c r="DY25" s="213">
        <v>532960</v>
      </c>
      <c r="DZ25" s="118"/>
    </row>
    <row r="26" spans="1:130" x14ac:dyDescent="0.35">
      <c r="A26" s="122" t="s">
        <v>241</v>
      </c>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213"/>
      <c r="DV26" s="213"/>
      <c r="DW26" s="213"/>
      <c r="DX26" s="213"/>
      <c r="DY26" s="175"/>
    </row>
    <row r="27" spans="1:130" x14ac:dyDescent="0.35">
      <c r="A27" s="123" t="s">
        <v>145</v>
      </c>
      <c r="B27" s="83" t="s">
        <v>71</v>
      </c>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v>23776.832112</v>
      </c>
      <c r="CZ27" s="58">
        <v>26897.788</v>
      </c>
      <c r="DA27" s="58">
        <v>30698.866000000002</v>
      </c>
      <c r="DB27" s="58">
        <v>33194.9774858725</v>
      </c>
      <c r="DC27" s="58">
        <v>35062.574000000022</v>
      </c>
      <c r="DD27" s="58">
        <v>37441.701693347481</v>
      </c>
      <c r="DE27" s="58">
        <v>39614</v>
      </c>
      <c r="DF27" s="58">
        <v>42424</v>
      </c>
      <c r="DG27" s="58">
        <v>41335</v>
      </c>
      <c r="DH27" s="58">
        <v>43967</v>
      </c>
      <c r="DI27" s="58">
        <v>46083</v>
      </c>
      <c r="DJ27" s="58">
        <v>45861</v>
      </c>
      <c r="DK27" s="58">
        <v>48596</v>
      </c>
      <c r="DL27" s="58">
        <v>51394</v>
      </c>
      <c r="DM27" s="58">
        <v>54542</v>
      </c>
      <c r="DN27" s="58">
        <v>57457</v>
      </c>
      <c r="DO27" s="58">
        <v>60023</v>
      </c>
      <c r="DP27" s="58">
        <v>63235</v>
      </c>
      <c r="DQ27" s="58">
        <v>65204</v>
      </c>
      <c r="DR27" s="58">
        <v>60263</v>
      </c>
      <c r="DS27" s="58">
        <v>72932</v>
      </c>
      <c r="DT27" s="58">
        <v>73498</v>
      </c>
      <c r="DU27" s="213">
        <v>81518</v>
      </c>
      <c r="DV27" s="213">
        <v>84079</v>
      </c>
      <c r="DW27" s="213">
        <v>88592</v>
      </c>
      <c r="DX27" s="213">
        <v>94399</v>
      </c>
      <c r="DY27" s="213">
        <v>100255</v>
      </c>
      <c r="DZ27" s="118"/>
    </row>
    <row r="28" spans="1:130" x14ac:dyDescent="0.35">
      <c r="A28" s="123" t="s">
        <v>242</v>
      </c>
      <c r="B28" s="83" t="s">
        <v>71</v>
      </c>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v>6.9457079999999998</v>
      </c>
      <c r="AH28" s="58">
        <v>16.850134000000001</v>
      </c>
      <c r="AI28" s="58">
        <v>18.738551999999999</v>
      </c>
      <c r="AJ28" s="58">
        <v>17.391378</v>
      </c>
      <c r="AK28" s="58">
        <v>17.108152</v>
      </c>
      <c r="AL28" s="58">
        <v>18.864965999999999</v>
      </c>
      <c r="AM28" s="58">
        <v>16.016853999999999</v>
      </c>
      <c r="AN28" s="58">
        <v>16.047771999999998</v>
      </c>
      <c r="AO28" s="58">
        <v>18.616668000000001</v>
      </c>
      <c r="AP28" s="58">
        <v>24.39235</v>
      </c>
      <c r="AQ28" s="58">
        <v>39.585360000000001</v>
      </c>
      <c r="AR28" s="58">
        <v>53.660170000000001</v>
      </c>
      <c r="AS28" s="58">
        <v>57.692509999999999</v>
      </c>
      <c r="AT28" s="58">
        <v>55.817382000000002</v>
      </c>
      <c r="AU28" s="58">
        <v>59.343603999999999</v>
      </c>
      <c r="AV28" s="58">
        <v>67.20035</v>
      </c>
      <c r="AW28" s="58">
        <v>72.529169999999993</v>
      </c>
      <c r="AX28" s="58">
        <v>69.457158000000007</v>
      </c>
      <c r="AY28" s="58">
        <v>78.058552000000006</v>
      </c>
      <c r="AZ28" s="58">
        <v>84.849159999999998</v>
      </c>
      <c r="BA28" s="58">
        <v>114.34620200000001</v>
      </c>
      <c r="BB28" s="58">
        <v>190.917438</v>
      </c>
      <c r="BC28" s="58">
        <v>178.13449</v>
      </c>
      <c r="BD28" s="58">
        <v>191.377118</v>
      </c>
      <c r="BE28" s="58">
        <v>200.89196999999999</v>
      </c>
      <c r="BF28" s="58">
        <v>220.001758</v>
      </c>
      <c r="BG28" s="58">
        <v>251.50270399999999</v>
      </c>
      <c r="BH28" s="58">
        <v>275.555048</v>
      </c>
      <c r="BI28" s="58">
        <v>287.23323199999999</v>
      </c>
      <c r="BJ28" s="58">
        <v>328.37</v>
      </c>
      <c r="BK28" s="58">
        <v>346.08</v>
      </c>
      <c r="BL28" s="58">
        <v>297.64800000000002</v>
      </c>
      <c r="BM28" s="58">
        <v>313.06200000000001</v>
      </c>
      <c r="BN28" s="58">
        <v>325.18900000000002</v>
      </c>
      <c r="BO28" s="58">
        <v>362.85700000000003</v>
      </c>
      <c r="BP28" s="58">
        <v>370.005</v>
      </c>
      <c r="BQ28" s="58">
        <v>380.65699999999998</v>
      </c>
      <c r="BR28" s="58">
        <v>416.62599999999998</v>
      </c>
      <c r="BS28" s="58">
        <v>493.91</v>
      </c>
      <c r="BT28" s="58">
        <v>567.35900000000004</v>
      </c>
      <c r="BU28" s="58">
        <v>633.15899999999999</v>
      </c>
      <c r="BV28" s="58">
        <v>682.80100000000004</v>
      </c>
      <c r="BW28" s="58">
        <v>765</v>
      </c>
      <c r="BX28" s="58">
        <v>969</v>
      </c>
      <c r="BY28" s="58">
        <v>1154</v>
      </c>
      <c r="BZ28" s="58">
        <v>1408</v>
      </c>
      <c r="CA28" s="58">
        <v>1650</v>
      </c>
      <c r="CB28" s="58">
        <v>1758</v>
      </c>
      <c r="CC28" s="58">
        <v>1770</v>
      </c>
      <c r="CD28" s="58">
        <v>1865</v>
      </c>
      <c r="CE28" s="58">
        <v>2102</v>
      </c>
      <c r="CF28" s="58">
        <v>2854</v>
      </c>
      <c r="CG28" s="58">
        <v>3490</v>
      </c>
      <c r="CH28" s="58">
        <v>4165</v>
      </c>
      <c r="CI28" s="58">
        <v>4966</v>
      </c>
      <c r="CJ28" s="58">
        <v>5728</v>
      </c>
      <c r="CK28" s="58">
        <v>6348</v>
      </c>
      <c r="CL28" s="58">
        <v>7547</v>
      </c>
      <c r="CM28" s="58">
        <v>9402</v>
      </c>
      <c r="CN28" s="58">
        <v>10132</v>
      </c>
      <c r="CO28" s="58">
        <v>9365</v>
      </c>
      <c r="CP28" s="58">
        <v>9113</v>
      </c>
      <c r="CQ28" s="58">
        <v>9252</v>
      </c>
      <c r="CR28" s="58">
        <v>10414</v>
      </c>
      <c r="CS28" s="58">
        <v>11624</v>
      </c>
      <c r="CT28" s="58">
        <v>12955</v>
      </c>
      <c r="CU28" s="58">
        <v>13308</v>
      </c>
      <c r="CV28" s="58">
        <v>14085</v>
      </c>
      <c r="CW28" s="58">
        <v>15162</v>
      </c>
      <c r="CX28" s="58">
        <v>15532</v>
      </c>
      <c r="CY28" s="58">
        <v>1929</v>
      </c>
      <c r="CZ28" s="58">
        <v>785</v>
      </c>
      <c r="DA28" s="58">
        <v>858</v>
      </c>
      <c r="DB28" s="58"/>
      <c r="DC28" s="58"/>
      <c r="DD28" s="58"/>
      <c r="DE28" s="58"/>
      <c r="DF28" s="58"/>
      <c r="DG28" s="58"/>
      <c r="DH28" s="58"/>
      <c r="DI28" s="58"/>
      <c r="DJ28" s="58"/>
      <c r="DK28" s="58"/>
      <c r="DL28" s="58"/>
      <c r="DM28" s="58"/>
      <c r="DN28" s="58"/>
      <c r="DO28" s="58"/>
      <c r="DP28" s="58"/>
      <c r="DQ28" s="58"/>
      <c r="DR28" s="58"/>
      <c r="DS28" s="58"/>
      <c r="DT28" s="58"/>
      <c r="DU28" s="213"/>
      <c r="DV28" s="213"/>
      <c r="DW28" s="213"/>
      <c r="DX28" s="213"/>
      <c r="DY28" s="175"/>
    </row>
    <row r="29" spans="1:130" x14ac:dyDescent="0.35">
      <c r="A29" s="123" t="s">
        <v>146</v>
      </c>
      <c r="B29" s="83" t="s">
        <v>71</v>
      </c>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v>704</v>
      </c>
      <c r="DC29" s="58">
        <v>682</v>
      </c>
      <c r="DD29" s="58">
        <v>656.03840996000008</v>
      </c>
      <c r="DE29" s="58">
        <v>650</v>
      </c>
      <c r="DF29" s="58">
        <v>665</v>
      </c>
      <c r="DG29" s="58">
        <v>693</v>
      </c>
      <c r="DH29" s="58">
        <v>733</v>
      </c>
      <c r="DI29" s="58">
        <v>722</v>
      </c>
      <c r="DJ29" s="58">
        <v>708</v>
      </c>
      <c r="DK29" s="58">
        <v>725</v>
      </c>
      <c r="DL29" s="58">
        <v>766</v>
      </c>
      <c r="DM29" s="58">
        <v>792</v>
      </c>
      <c r="DN29" s="58">
        <v>854</v>
      </c>
      <c r="DO29" s="58">
        <v>842</v>
      </c>
      <c r="DP29" s="58">
        <v>894</v>
      </c>
      <c r="DQ29" s="58">
        <v>982</v>
      </c>
      <c r="DR29" s="58">
        <v>959</v>
      </c>
      <c r="DS29" s="58">
        <v>1119</v>
      </c>
      <c r="DT29" s="58">
        <v>1100</v>
      </c>
      <c r="DU29" s="213">
        <v>1107</v>
      </c>
      <c r="DV29" s="213">
        <v>1110</v>
      </c>
      <c r="DW29" s="213">
        <v>1160</v>
      </c>
      <c r="DX29" s="213">
        <v>1220</v>
      </c>
      <c r="DY29" s="213">
        <v>1280</v>
      </c>
      <c r="DZ29" s="118"/>
    </row>
    <row r="30" spans="1:130" x14ac:dyDescent="0.35">
      <c r="A30" s="123" t="s">
        <v>147</v>
      </c>
      <c r="B30" s="83" t="s">
        <v>71</v>
      </c>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v>335</v>
      </c>
      <c r="DC30" s="58">
        <v>298</v>
      </c>
      <c r="DD30" s="58">
        <v>322.42817632999999</v>
      </c>
      <c r="DE30" s="58">
        <v>364</v>
      </c>
      <c r="DF30" s="58">
        <v>452</v>
      </c>
      <c r="DG30" s="58">
        <v>393</v>
      </c>
      <c r="DH30" s="58">
        <v>472</v>
      </c>
      <c r="DI30" s="58">
        <v>483</v>
      </c>
      <c r="DJ30" s="58">
        <v>435</v>
      </c>
      <c r="DK30" s="58">
        <v>434</v>
      </c>
      <c r="DL30" s="58">
        <v>464</v>
      </c>
      <c r="DM30" s="58">
        <v>520</v>
      </c>
      <c r="DN30" s="58">
        <v>602</v>
      </c>
      <c r="DO30" s="58">
        <v>664</v>
      </c>
      <c r="DP30" s="58">
        <v>695</v>
      </c>
      <c r="DQ30" s="58">
        <v>675</v>
      </c>
      <c r="DR30" s="58">
        <v>570</v>
      </c>
      <c r="DS30" s="58">
        <v>914</v>
      </c>
      <c r="DT30" s="58">
        <v>960</v>
      </c>
      <c r="DU30" s="213">
        <v>1143</v>
      </c>
      <c r="DV30" s="213">
        <v>1200</v>
      </c>
      <c r="DW30" s="213">
        <v>1100</v>
      </c>
      <c r="DX30" s="213">
        <v>1180</v>
      </c>
      <c r="DY30" s="213">
        <v>1270</v>
      </c>
      <c r="DZ30" s="118"/>
    </row>
    <row r="31" spans="1:130" x14ac:dyDescent="0.35">
      <c r="A31" s="123" t="s">
        <v>243</v>
      </c>
      <c r="B31" s="83" t="s">
        <v>71</v>
      </c>
      <c r="D31" s="58">
        <v>17.788637999999999</v>
      </c>
      <c r="E31" s="58">
        <v>19.370305999999999</v>
      </c>
      <c r="F31" s="58">
        <v>18.211516</v>
      </c>
      <c r="G31" s="58">
        <v>17.599060000000001</v>
      </c>
      <c r="H31" s="58">
        <v>17.99897</v>
      </c>
      <c r="I31" s="58">
        <v>19.297324</v>
      </c>
      <c r="J31" s="58">
        <v>23.290704000000002</v>
      </c>
      <c r="K31" s="58">
        <v>21.688134000000002</v>
      </c>
      <c r="L31" s="58">
        <v>23.186330000000002</v>
      </c>
      <c r="M31" s="58">
        <v>25.960888000000001</v>
      </c>
      <c r="N31" s="58">
        <v>29.420272000000001</v>
      </c>
      <c r="O31" s="58">
        <v>31.106069999999999</v>
      </c>
      <c r="P31" s="58">
        <v>29.956140000000001</v>
      </c>
      <c r="Q31" s="58">
        <v>29.754508000000001</v>
      </c>
      <c r="R31" s="58">
        <v>33.868206000000001</v>
      </c>
      <c r="S31" s="58">
        <v>31.220573999999999</v>
      </c>
      <c r="T31" s="58">
        <v>26.448623999999999</v>
      </c>
      <c r="U31" s="58">
        <v>34.853940000000001</v>
      </c>
      <c r="V31" s="58">
        <v>43.149118000000001</v>
      </c>
      <c r="W31" s="58">
        <v>63.619812000000003</v>
      </c>
      <c r="X31" s="58">
        <v>55.260717999999997</v>
      </c>
      <c r="Y31" s="58">
        <v>65.744258000000002</v>
      </c>
      <c r="Z31" s="58">
        <v>71.501568000000006</v>
      </c>
      <c r="AA31" s="58">
        <v>74.385561999999993</v>
      </c>
      <c r="AB31" s="58">
        <v>78.397756000000001</v>
      </c>
      <c r="AC31" s="58">
        <v>87.104956000000001</v>
      </c>
      <c r="AD31" s="58">
        <v>82.893460000000005</v>
      </c>
      <c r="AE31" s="58">
        <v>82.117142000000001</v>
      </c>
      <c r="AF31" s="58">
        <v>83.548782000000003</v>
      </c>
      <c r="AG31" s="58">
        <v>56.590145999999997</v>
      </c>
      <c r="AH31" s="58">
        <v>56.811591999999997</v>
      </c>
      <c r="AI31" s="58">
        <v>65.984886000000003</v>
      </c>
      <c r="AJ31" s="58">
        <v>68.509683999999993</v>
      </c>
      <c r="AK31" s="58">
        <v>75.738972000000004</v>
      </c>
      <c r="AL31" s="58">
        <v>82.875433999999998</v>
      </c>
      <c r="AM31" s="58">
        <v>85.986063999999999</v>
      </c>
      <c r="AN31" s="58">
        <v>96.766009999999994</v>
      </c>
      <c r="AO31" s="58">
        <v>95.26473</v>
      </c>
      <c r="AP31" s="58">
        <v>107.649812</v>
      </c>
      <c r="AQ31" s="58">
        <v>107.559566</v>
      </c>
      <c r="AR31" s="58">
        <v>113.561616</v>
      </c>
      <c r="AS31" s="58">
        <v>129.75623999999999</v>
      </c>
      <c r="AT31" s="58">
        <v>134.582832</v>
      </c>
      <c r="AU31" s="58">
        <v>134.353342</v>
      </c>
      <c r="AV31" s="58">
        <v>155.921288</v>
      </c>
      <c r="AW31" s="58">
        <v>204.49277799999999</v>
      </c>
      <c r="AX31" s="58">
        <v>231.20928000000001</v>
      </c>
      <c r="AY31" s="58">
        <v>252.39842999999999</v>
      </c>
      <c r="AZ31" s="58">
        <v>287.765218</v>
      </c>
      <c r="BA31" s="58">
        <v>330.00699600000002</v>
      </c>
      <c r="BB31" s="58">
        <v>427.83386999999999</v>
      </c>
      <c r="BC31" s="58">
        <v>367.64836000000003</v>
      </c>
      <c r="BD31" s="58">
        <v>440.43419799999998</v>
      </c>
      <c r="BE31" s="58">
        <v>488.80544600000002</v>
      </c>
      <c r="BF31" s="58">
        <v>511.542688</v>
      </c>
      <c r="BG31" s="58">
        <v>572.073308</v>
      </c>
      <c r="BH31" s="58">
        <v>608.729288</v>
      </c>
      <c r="BI31" s="58">
        <v>617.82899599999996</v>
      </c>
      <c r="BJ31" s="58">
        <v>672.98400000000004</v>
      </c>
      <c r="BK31" s="58">
        <v>716.82600000000002</v>
      </c>
      <c r="BL31" s="58">
        <v>701.53499999999997</v>
      </c>
      <c r="BM31" s="58">
        <v>758.93899999999996</v>
      </c>
      <c r="BN31" s="58">
        <v>814.96100000000001</v>
      </c>
      <c r="BO31" s="58">
        <v>899.64200000000005</v>
      </c>
      <c r="BP31" s="58">
        <v>1022.799</v>
      </c>
      <c r="BQ31" s="58">
        <v>1081.317</v>
      </c>
      <c r="BR31" s="58">
        <v>1167.3889999999999</v>
      </c>
      <c r="BS31" s="58">
        <v>1248.7950000000001</v>
      </c>
      <c r="BT31" s="58">
        <v>1354.1990000000001</v>
      </c>
      <c r="BU31" s="58">
        <v>1519.0319999999999</v>
      </c>
      <c r="BV31" s="58">
        <v>1679.885</v>
      </c>
      <c r="BW31" s="58">
        <v>1781.9</v>
      </c>
      <c r="BX31" s="58">
        <v>2159.1</v>
      </c>
      <c r="BY31" s="58">
        <v>2569.5</v>
      </c>
      <c r="BZ31" s="58">
        <v>3375.6000000000004</v>
      </c>
      <c r="CA31" s="58">
        <v>3759.3</v>
      </c>
      <c r="CB31" s="58">
        <v>3965.8</v>
      </c>
      <c r="CC31" s="58">
        <v>5301.6</v>
      </c>
      <c r="CD31" s="58">
        <v>6593.8</v>
      </c>
      <c r="CE31" s="58">
        <v>7717.6</v>
      </c>
      <c r="CF31" s="58">
        <v>8150</v>
      </c>
      <c r="CG31" s="58">
        <v>8908</v>
      </c>
      <c r="CH31" s="58">
        <v>10129</v>
      </c>
      <c r="CI31" s="58">
        <v>11541</v>
      </c>
      <c r="CJ31" s="58">
        <v>12544</v>
      </c>
      <c r="CK31" s="58">
        <v>12574</v>
      </c>
      <c r="CL31" s="58">
        <v>13350</v>
      </c>
      <c r="CM31" s="58">
        <v>12405</v>
      </c>
      <c r="CN31" s="58">
        <v>13849</v>
      </c>
      <c r="CO31" s="58">
        <v>13685</v>
      </c>
      <c r="CP31" s="58">
        <v>12780</v>
      </c>
      <c r="CQ31" s="58">
        <v>13008</v>
      </c>
      <c r="CR31" s="58">
        <v>14040</v>
      </c>
      <c r="CS31" s="58">
        <v>15474</v>
      </c>
      <c r="CT31" s="58">
        <v>15973</v>
      </c>
      <c r="CU31" s="58">
        <v>16580</v>
      </c>
      <c r="CV31" s="58">
        <v>17210.900000000001</v>
      </c>
      <c r="CW31" s="58">
        <v>17252.818022160001</v>
      </c>
      <c r="CX31" s="58">
        <v>17849.122424000001</v>
      </c>
      <c r="CY31" s="58">
        <v>23601</v>
      </c>
      <c r="CZ31" s="58">
        <v>24241</v>
      </c>
      <c r="DA31" s="58">
        <v>25715</v>
      </c>
      <c r="DB31" s="58">
        <v>26117</v>
      </c>
      <c r="DC31" s="58">
        <v>26900</v>
      </c>
      <c r="DD31" s="58">
        <v>26301.584828220002</v>
      </c>
      <c r="DE31" s="58">
        <v>27812</v>
      </c>
      <c r="DF31" s="58">
        <v>29288</v>
      </c>
      <c r="DG31" s="58">
        <v>30188</v>
      </c>
      <c r="DH31" s="58">
        <v>29780</v>
      </c>
      <c r="DI31" s="58">
        <v>31184</v>
      </c>
      <c r="DJ31" s="58">
        <v>32540</v>
      </c>
      <c r="DK31" s="58">
        <v>33555</v>
      </c>
      <c r="DL31" s="58">
        <v>35321</v>
      </c>
      <c r="DM31" s="58">
        <v>34566</v>
      </c>
      <c r="DN31" s="58">
        <v>35425</v>
      </c>
      <c r="DO31" s="58">
        <v>35837</v>
      </c>
      <c r="DP31" s="58">
        <v>38356</v>
      </c>
      <c r="DQ31" s="58">
        <v>39227</v>
      </c>
      <c r="DR31" s="58">
        <v>43147</v>
      </c>
      <c r="DS31" s="58">
        <v>42582</v>
      </c>
      <c r="DT31" s="58">
        <v>39126</v>
      </c>
      <c r="DU31" s="213">
        <v>43029</v>
      </c>
      <c r="DV31" s="213">
        <v>47250</v>
      </c>
      <c r="DW31" s="213">
        <v>49660</v>
      </c>
      <c r="DX31" s="213">
        <v>50250</v>
      </c>
      <c r="DY31" s="213">
        <v>52170</v>
      </c>
      <c r="DZ31" s="118"/>
    </row>
    <row r="32" spans="1:130" x14ac:dyDescent="0.35">
      <c r="A32" s="123" t="s">
        <v>244</v>
      </c>
      <c r="B32" s="83" t="s">
        <v>71</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W32" s="58">
        <v>0</v>
      </c>
      <c r="X32" s="58">
        <v>0</v>
      </c>
      <c r="Y32" s="58">
        <v>0</v>
      </c>
      <c r="Z32" s="58">
        <v>0</v>
      </c>
      <c r="AA32" s="58">
        <v>0</v>
      </c>
      <c r="AB32" s="58">
        <v>0</v>
      </c>
      <c r="AC32" s="58">
        <v>0</v>
      </c>
      <c r="AD32" s="58">
        <v>0</v>
      </c>
      <c r="AE32" s="58">
        <v>0</v>
      </c>
      <c r="AF32" s="58">
        <v>0</v>
      </c>
      <c r="AG32" s="58">
        <v>0</v>
      </c>
      <c r="AH32" s="58">
        <v>0</v>
      </c>
      <c r="AI32" s="58">
        <v>0</v>
      </c>
      <c r="AJ32" s="58">
        <v>2.507914</v>
      </c>
      <c r="AK32" s="58">
        <v>1.596708</v>
      </c>
      <c r="AL32" s="58">
        <v>2.3014480000000002</v>
      </c>
      <c r="AM32" s="58">
        <v>0.121224</v>
      </c>
      <c r="AN32" s="58">
        <v>0.16109599999999999</v>
      </c>
      <c r="AO32" s="58">
        <v>3.7667359999999999</v>
      </c>
      <c r="AP32" s="58">
        <v>5.1408620000000003</v>
      </c>
      <c r="AQ32" s="58">
        <v>3.1657479999999998</v>
      </c>
      <c r="AR32" s="58">
        <v>3.4753020000000001</v>
      </c>
      <c r="AS32" s="58">
        <v>3.5806520000000002</v>
      </c>
      <c r="AT32" s="58">
        <v>4.0502200000000004</v>
      </c>
      <c r="AU32" s="58">
        <v>4.141934</v>
      </c>
      <c r="AV32" s="58">
        <v>4.0979859999999997</v>
      </c>
      <c r="AW32" s="58">
        <v>37.662269999999999</v>
      </c>
      <c r="AX32" s="58">
        <v>17.828878</v>
      </c>
      <c r="AY32" s="58">
        <v>38.658141999999998</v>
      </c>
      <c r="AZ32" s="58">
        <v>28.145161999999999</v>
      </c>
      <c r="BA32" s="58">
        <v>335.45520599999998</v>
      </c>
      <c r="BB32" s="58">
        <v>40.791573999999997</v>
      </c>
      <c r="BC32" s="58">
        <v>98.294346000000004</v>
      </c>
      <c r="BD32" s="58">
        <v>3.3412500000000001</v>
      </c>
      <c r="BE32" s="58">
        <v>12.305618000000001</v>
      </c>
      <c r="BF32" s="58">
        <v>11.647142000000001</v>
      </c>
      <c r="BG32" s="58">
        <v>9.9760080000000002</v>
      </c>
      <c r="BH32" s="58">
        <v>16.679486000000001</v>
      </c>
      <c r="BI32" s="58">
        <v>7.1919659999999999</v>
      </c>
      <c r="BJ32" s="58">
        <v>0</v>
      </c>
      <c r="BK32" s="58">
        <v>6.0919999999999996</v>
      </c>
      <c r="BL32" s="58">
        <v>8.93</v>
      </c>
      <c r="BM32" s="58">
        <v>10.148999999999999</v>
      </c>
      <c r="BN32" s="58">
        <v>11.004</v>
      </c>
      <c r="BO32" s="58">
        <v>19.515000000000001</v>
      </c>
      <c r="BP32" s="58">
        <v>28.832999999999998</v>
      </c>
      <c r="BQ32" s="58">
        <v>30.763999999999999</v>
      </c>
      <c r="BR32" s="58">
        <v>31.65</v>
      </c>
      <c r="BS32" s="58">
        <v>33.406999999999996</v>
      </c>
      <c r="BT32" s="58">
        <v>0</v>
      </c>
      <c r="BU32" s="58">
        <v>0</v>
      </c>
      <c r="BV32" s="58">
        <v>0</v>
      </c>
      <c r="BW32" s="58">
        <v>0</v>
      </c>
      <c r="BX32" s="58">
        <v>0</v>
      </c>
      <c r="BY32" s="58">
        <v>0</v>
      </c>
      <c r="BZ32" s="58">
        <v>0</v>
      </c>
      <c r="CA32" s="58">
        <v>0</v>
      </c>
      <c r="CB32" s="58">
        <v>0</v>
      </c>
      <c r="CC32" s="58">
        <v>0</v>
      </c>
      <c r="CD32" s="58">
        <v>0</v>
      </c>
      <c r="CE32" s="58">
        <v>0</v>
      </c>
      <c r="CF32" s="58">
        <v>0</v>
      </c>
      <c r="CG32" s="58">
        <v>0</v>
      </c>
      <c r="CH32" s="58">
        <v>0</v>
      </c>
      <c r="CI32" s="58">
        <v>0</v>
      </c>
      <c r="CJ32" s="58">
        <v>0</v>
      </c>
      <c r="CK32" s="58">
        <v>0</v>
      </c>
      <c r="CL32" s="58">
        <v>0</v>
      </c>
      <c r="CM32" s="58">
        <v>0</v>
      </c>
      <c r="CN32" s="58">
        <v>0</v>
      </c>
      <c r="CO32" s="58">
        <v>0</v>
      </c>
      <c r="CP32" s="58">
        <v>0</v>
      </c>
      <c r="CQ32" s="58">
        <v>0</v>
      </c>
      <c r="CR32" s="58">
        <v>0</v>
      </c>
      <c r="CS32" s="58">
        <v>0</v>
      </c>
      <c r="CT32" s="58">
        <v>0</v>
      </c>
      <c r="CU32" s="58">
        <v>0</v>
      </c>
      <c r="CV32" s="58">
        <v>0</v>
      </c>
      <c r="CW32" s="58">
        <v>0</v>
      </c>
      <c r="CX32" s="58">
        <v>0</v>
      </c>
      <c r="CY32" s="58">
        <v>451</v>
      </c>
      <c r="CZ32" s="58">
        <v>550</v>
      </c>
      <c r="DA32" s="58">
        <v>586</v>
      </c>
      <c r="DB32" s="58">
        <v>603</v>
      </c>
      <c r="DC32" s="58">
        <v>584</v>
      </c>
      <c r="DD32" s="58">
        <v>610.06700000000001</v>
      </c>
      <c r="DE32" s="58">
        <v>608</v>
      </c>
      <c r="DF32" s="58">
        <v>611</v>
      </c>
      <c r="DG32" s="58">
        <v>620</v>
      </c>
      <c r="DH32" s="58">
        <v>395</v>
      </c>
      <c r="DI32" s="58">
        <v>445</v>
      </c>
      <c r="DJ32" s="58">
        <v>421</v>
      </c>
      <c r="DK32" s="58">
        <v>463</v>
      </c>
      <c r="DL32" s="58">
        <v>495</v>
      </c>
      <c r="DM32" s="58">
        <v>515</v>
      </c>
      <c r="DN32" s="58">
        <v>517</v>
      </c>
      <c r="DO32" s="58">
        <v>547</v>
      </c>
      <c r="DP32" s="58">
        <v>555</v>
      </c>
      <c r="DQ32" s="58">
        <v>556</v>
      </c>
      <c r="DR32" s="58">
        <v>469</v>
      </c>
      <c r="DS32" s="58">
        <v>525</v>
      </c>
      <c r="DT32" s="58">
        <v>626</v>
      </c>
      <c r="DU32" s="213">
        <v>666</v>
      </c>
      <c r="DV32" s="213">
        <v>598</v>
      </c>
      <c r="DW32" s="213">
        <v>634</v>
      </c>
      <c r="DX32" s="213">
        <v>655</v>
      </c>
      <c r="DY32" s="213">
        <v>664</v>
      </c>
      <c r="DZ32" s="118"/>
    </row>
    <row r="33" spans="1:174" x14ac:dyDescent="0.35">
      <c r="A33" s="123" t="s">
        <v>150</v>
      </c>
      <c r="B33" s="83" t="s">
        <v>71</v>
      </c>
      <c r="D33" s="58">
        <v>0</v>
      </c>
      <c r="E33" s="58">
        <v>0</v>
      </c>
      <c r="F33" s="58">
        <v>0</v>
      </c>
      <c r="G33" s="58">
        <v>0</v>
      </c>
      <c r="H33" s="58">
        <v>0</v>
      </c>
      <c r="I33" s="58">
        <v>0</v>
      </c>
      <c r="J33" s="58">
        <v>0</v>
      </c>
      <c r="K33" s="58">
        <v>0</v>
      </c>
      <c r="L33" s="58">
        <v>0</v>
      </c>
      <c r="M33" s="58">
        <v>2.7406900000000007</v>
      </c>
      <c r="N33" s="58">
        <v>2.7329139999999974</v>
      </c>
      <c r="O33" s="58">
        <v>3.1295880000000018</v>
      </c>
      <c r="P33" s="58">
        <v>3.2196719999999992</v>
      </c>
      <c r="Q33" s="58">
        <v>3.9866839999999968</v>
      </c>
      <c r="R33" s="58">
        <v>5.3333019999999962</v>
      </c>
      <c r="S33" s="58">
        <v>6.5896060000000034</v>
      </c>
      <c r="T33" s="58">
        <v>6.6338200000000036</v>
      </c>
      <c r="U33" s="58">
        <v>6.7824099999999987</v>
      </c>
      <c r="V33" s="58">
        <v>8.2200720000000018</v>
      </c>
      <c r="W33" s="58">
        <v>7.9700800000000029</v>
      </c>
      <c r="X33" s="58">
        <v>7.9021860000000004</v>
      </c>
      <c r="Y33" s="58">
        <v>7.6432259999999985</v>
      </c>
      <c r="Z33" s="58">
        <v>7.9469959999999986</v>
      </c>
      <c r="AA33" s="58">
        <v>9.1626960000000111</v>
      </c>
      <c r="AB33" s="58">
        <v>8.7871439999999978</v>
      </c>
      <c r="AC33" s="58">
        <v>8.6888199999999927</v>
      </c>
      <c r="AD33" s="58">
        <v>10.276377999999994</v>
      </c>
      <c r="AE33" s="58">
        <v>10.855462000000003</v>
      </c>
      <c r="AF33" s="58">
        <v>10.557354000000004</v>
      </c>
      <c r="AG33" s="58">
        <v>10.028248000000008</v>
      </c>
      <c r="AH33" s="58">
        <v>7.3512960000000085</v>
      </c>
      <c r="AI33" s="58">
        <v>5.8226980000000026</v>
      </c>
      <c r="AJ33" s="58">
        <v>5.7758100000000105</v>
      </c>
      <c r="AK33" s="58">
        <v>5.5773039999999874</v>
      </c>
      <c r="AL33" s="58">
        <v>5.5997280000000096</v>
      </c>
      <c r="AM33" s="58">
        <v>6.4563439999999979</v>
      </c>
      <c r="AN33" s="58">
        <v>6.4821980000000075</v>
      </c>
      <c r="AO33" s="58">
        <v>6.8095760000000105</v>
      </c>
      <c r="AP33" s="58">
        <v>10.146397999999998</v>
      </c>
      <c r="AQ33" s="58">
        <v>14.014449999999975</v>
      </c>
      <c r="AR33" s="58">
        <v>15.29269</v>
      </c>
      <c r="AS33" s="58">
        <v>20.465328000000028</v>
      </c>
      <c r="AT33" s="58">
        <v>23.64920200000001</v>
      </c>
      <c r="AU33" s="58">
        <v>24.906388000000021</v>
      </c>
      <c r="AV33" s="58">
        <v>27.017146000000011</v>
      </c>
      <c r="AW33" s="58">
        <v>27.874028000000038</v>
      </c>
      <c r="AX33" s="58">
        <v>28.370709999999988</v>
      </c>
      <c r="AY33" s="58">
        <v>27.296425999999983</v>
      </c>
      <c r="AZ33" s="58">
        <v>31.396734000000023</v>
      </c>
      <c r="BA33" s="58">
        <v>32.366794000000027</v>
      </c>
      <c r="BB33" s="58">
        <v>42.678808000000004</v>
      </c>
      <c r="BC33" s="58">
        <v>35.024353999999931</v>
      </c>
      <c r="BD33" s="58">
        <v>26.817474000000118</v>
      </c>
      <c r="BE33" s="58">
        <v>22.485872000000057</v>
      </c>
      <c r="BF33" s="58">
        <v>23.878481999999963</v>
      </c>
      <c r="BG33" s="58">
        <v>29.307411999999999</v>
      </c>
      <c r="BH33" s="58">
        <v>31.981360000000052</v>
      </c>
      <c r="BI33" s="58">
        <v>30.617882000000066</v>
      </c>
      <c r="BJ33" s="58">
        <v>32.375999999999976</v>
      </c>
      <c r="BK33" s="58">
        <v>36.629999999999825</v>
      </c>
      <c r="BL33" s="58">
        <v>42.707999999999856</v>
      </c>
      <c r="BM33" s="58">
        <v>44.104000000000042</v>
      </c>
      <c r="BN33" s="58">
        <v>48.497000000000128</v>
      </c>
      <c r="BO33" s="58">
        <v>51.181999999999732</v>
      </c>
      <c r="BP33" s="58">
        <v>44.661999999999921</v>
      </c>
      <c r="BQ33" s="58">
        <v>53.455000000000098</v>
      </c>
      <c r="BR33" s="58">
        <v>67.769999999999982</v>
      </c>
      <c r="BS33" s="58">
        <v>74.252999999999986</v>
      </c>
      <c r="BT33" s="58">
        <v>79.884999999999877</v>
      </c>
      <c r="BU33" s="58">
        <v>80.519000000000119</v>
      </c>
      <c r="BV33" s="58">
        <v>78.455000000000041</v>
      </c>
      <c r="BW33" s="58">
        <v>215.90000000000009</v>
      </c>
      <c r="BX33" s="58">
        <v>213.90000000000009</v>
      </c>
      <c r="BY33" s="58">
        <v>184.09999999999991</v>
      </c>
      <c r="BZ33" s="58">
        <v>202.80000000000018</v>
      </c>
      <c r="CA33" s="58">
        <v>236.59999999999945</v>
      </c>
      <c r="CB33" s="58">
        <v>257.39999999999964</v>
      </c>
      <c r="CC33" s="58">
        <v>246</v>
      </c>
      <c r="CD33" s="58">
        <v>242.90000000000055</v>
      </c>
      <c r="CE33" s="58">
        <v>231</v>
      </c>
      <c r="CF33" s="58">
        <v>301</v>
      </c>
      <c r="CG33" s="58">
        <v>362</v>
      </c>
      <c r="CH33" s="58">
        <v>554</v>
      </c>
      <c r="CI33" s="58">
        <v>580</v>
      </c>
      <c r="CJ33" s="58">
        <v>718</v>
      </c>
      <c r="CK33" s="58">
        <v>1472</v>
      </c>
      <c r="CL33" s="58">
        <v>1766</v>
      </c>
      <c r="CM33" s="58">
        <v>1874</v>
      </c>
      <c r="CN33" s="58">
        <v>1816</v>
      </c>
      <c r="CO33" s="58">
        <v>2192</v>
      </c>
      <c r="CP33" s="58">
        <v>1688</v>
      </c>
      <c r="CQ33" s="58">
        <v>1570</v>
      </c>
      <c r="CR33" s="58">
        <v>1735</v>
      </c>
      <c r="CS33" s="58">
        <v>1933</v>
      </c>
      <c r="CT33" s="58">
        <v>1988</v>
      </c>
      <c r="CU33" s="58">
        <v>2154</v>
      </c>
      <c r="CV33" s="58">
        <v>2387.0999999999985</v>
      </c>
      <c r="CW33" s="58">
        <v>2383.2000000000007</v>
      </c>
      <c r="CX33" s="58">
        <v>1004.886105280013</v>
      </c>
      <c r="CY33" s="58">
        <v>862.00000000000364</v>
      </c>
      <c r="CZ33" s="58">
        <v>1095</v>
      </c>
      <c r="DA33" s="58">
        <v>1176</v>
      </c>
      <c r="DB33" s="58">
        <v>1191</v>
      </c>
      <c r="DC33" s="58">
        <v>1775</v>
      </c>
      <c r="DD33" s="58">
        <v>1964.1572805311007</v>
      </c>
      <c r="DE33" s="58">
        <v>1993</v>
      </c>
      <c r="DF33" s="58">
        <v>2675</v>
      </c>
      <c r="DG33" s="58">
        <v>2894</v>
      </c>
      <c r="DH33" s="58">
        <v>3688</v>
      </c>
      <c r="DI33" s="58">
        <v>3559</v>
      </c>
      <c r="DJ33" s="58">
        <v>3589</v>
      </c>
      <c r="DK33" s="58">
        <v>7452</v>
      </c>
      <c r="DL33" s="58">
        <v>9291</v>
      </c>
      <c r="DM33" s="58">
        <v>6821</v>
      </c>
      <c r="DN33" s="58">
        <v>5593</v>
      </c>
      <c r="DO33" s="58">
        <v>5860</v>
      </c>
      <c r="DP33" s="58">
        <v>6903</v>
      </c>
      <c r="DQ33" s="58">
        <v>8486</v>
      </c>
      <c r="DR33" s="58">
        <v>8497</v>
      </c>
      <c r="DS33" s="58">
        <v>6720</v>
      </c>
      <c r="DT33" s="58">
        <v>7401</v>
      </c>
      <c r="DU33" s="213">
        <v>9411</v>
      </c>
      <c r="DV33" s="213">
        <v>10249</v>
      </c>
      <c r="DW33" s="213">
        <v>10757</v>
      </c>
      <c r="DX33" s="213">
        <v>11300</v>
      </c>
      <c r="DY33" s="213">
        <v>11450</v>
      </c>
      <c r="DZ33" s="118"/>
    </row>
    <row r="34" spans="1:174" x14ac:dyDescent="0.35">
      <c r="A34" s="122" t="s">
        <v>245</v>
      </c>
      <c r="B34" s="83" t="s">
        <v>71</v>
      </c>
      <c r="D34" s="58">
        <v>17.788637999999999</v>
      </c>
      <c r="E34" s="58">
        <v>19.370305999999999</v>
      </c>
      <c r="F34" s="58">
        <v>18.211516</v>
      </c>
      <c r="G34" s="58">
        <v>17.599060000000001</v>
      </c>
      <c r="H34" s="58">
        <v>17.99897</v>
      </c>
      <c r="I34" s="58">
        <v>19.297324</v>
      </c>
      <c r="J34" s="58">
        <v>23.290704000000002</v>
      </c>
      <c r="K34" s="58">
        <v>21.688134000000002</v>
      </c>
      <c r="L34" s="58">
        <v>23.186330000000002</v>
      </c>
      <c r="M34" s="58">
        <v>28.701578000000001</v>
      </c>
      <c r="N34" s="58">
        <v>32.153185999999998</v>
      </c>
      <c r="O34" s="58">
        <v>34.235658000000001</v>
      </c>
      <c r="P34" s="58">
        <v>33.175812000000001</v>
      </c>
      <c r="Q34" s="58">
        <v>33.741191999999998</v>
      </c>
      <c r="R34" s="58">
        <v>39.201507999999997</v>
      </c>
      <c r="S34" s="58">
        <v>37.810180000000003</v>
      </c>
      <c r="T34" s="58">
        <v>33.082444000000002</v>
      </c>
      <c r="U34" s="58">
        <v>41.63635</v>
      </c>
      <c r="V34" s="58">
        <v>51.369190000000003</v>
      </c>
      <c r="W34" s="58">
        <v>71.589892000000006</v>
      </c>
      <c r="X34" s="58">
        <v>63.162903999999997</v>
      </c>
      <c r="Y34" s="58">
        <v>73.387484000000001</v>
      </c>
      <c r="Z34" s="58">
        <v>79.448564000000005</v>
      </c>
      <c r="AA34" s="58">
        <v>83.548258000000004</v>
      </c>
      <c r="AB34" s="58">
        <v>87.184899999999999</v>
      </c>
      <c r="AC34" s="58">
        <v>95.793775999999994</v>
      </c>
      <c r="AD34" s="58">
        <v>93.169837999999999</v>
      </c>
      <c r="AE34" s="58">
        <v>92.972604000000004</v>
      </c>
      <c r="AF34" s="58">
        <v>94.106136000000006</v>
      </c>
      <c r="AG34" s="58">
        <v>73.564102000000005</v>
      </c>
      <c r="AH34" s="58">
        <v>81.013022000000007</v>
      </c>
      <c r="AI34" s="58">
        <v>90.546136000000004</v>
      </c>
      <c r="AJ34" s="58">
        <v>94.184786000000003</v>
      </c>
      <c r="AK34" s="58">
        <v>100.021136</v>
      </c>
      <c r="AL34" s="58">
        <v>109.641576</v>
      </c>
      <c r="AM34" s="58">
        <v>108.58048599999999</v>
      </c>
      <c r="AN34" s="58">
        <v>119.457076</v>
      </c>
      <c r="AO34" s="58">
        <v>124.45771000000001</v>
      </c>
      <c r="AP34" s="58">
        <v>147.32942199999999</v>
      </c>
      <c r="AQ34" s="58">
        <v>164.32512399999999</v>
      </c>
      <c r="AR34" s="58">
        <v>185.989778</v>
      </c>
      <c r="AS34" s="58">
        <v>211.49473</v>
      </c>
      <c r="AT34" s="58">
        <v>218.099636</v>
      </c>
      <c r="AU34" s="58">
        <v>222.74526800000001</v>
      </c>
      <c r="AV34" s="58">
        <v>254.23677000000001</v>
      </c>
      <c r="AW34" s="58">
        <v>342.558246</v>
      </c>
      <c r="AX34" s="58">
        <v>346.86602599999998</v>
      </c>
      <c r="AY34" s="58">
        <v>396.41154999999998</v>
      </c>
      <c r="AZ34" s="58">
        <v>432.156274</v>
      </c>
      <c r="BA34" s="58">
        <v>812.17519800000002</v>
      </c>
      <c r="BB34" s="58">
        <v>702.22168999999997</v>
      </c>
      <c r="BC34" s="58">
        <v>679.10154999999997</v>
      </c>
      <c r="BD34" s="58">
        <v>661.97004000000004</v>
      </c>
      <c r="BE34" s="58">
        <v>724.48890600000004</v>
      </c>
      <c r="BF34" s="58">
        <v>767.07006999999999</v>
      </c>
      <c r="BG34" s="58">
        <v>862.85943199999997</v>
      </c>
      <c r="BH34" s="58">
        <v>932.94518200000005</v>
      </c>
      <c r="BI34" s="58">
        <v>942.87207599999999</v>
      </c>
      <c r="BJ34" s="58">
        <v>1033.73</v>
      </c>
      <c r="BK34" s="58">
        <v>1105.6279999999999</v>
      </c>
      <c r="BL34" s="58">
        <v>1050.8209999999999</v>
      </c>
      <c r="BM34" s="58">
        <v>1126.2539999999999</v>
      </c>
      <c r="BN34" s="58">
        <v>1199.6510000000001</v>
      </c>
      <c r="BO34" s="58">
        <v>1333.1959999999999</v>
      </c>
      <c r="BP34" s="58">
        <v>1466.299</v>
      </c>
      <c r="BQ34" s="58">
        <v>1546.193</v>
      </c>
      <c r="BR34" s="58">
        <v>1683.4349999999999</v>
      </c>
      <c r="BS34" s="58">
        <v>1850.365</v>
      </c>
      <c r="BT34" s="58">
        <v>2001.443</v>
      </c>
      <c r="BU34" s="58">
        <v>2232.71</v>
      </c>
      <c r="BV34" s="58">
        <v>2441.1410000000001</v>
      </c>
      <c r="BW34" s="58">
        <v>2762.8</v>
      </c>
      <c r="BX34" s="58">
        <v>3342</v>
      </c>
      <c r="BY34" s="58">
        <v>3907.6</v>
      </c>
      <c r="BZ34" s="58">
        <v>4986.4000000000005</v>
      </c>
      <c r="CA34" s="58">
        <v>5645.9</v>
      </c>
      <c r="CB34" s="58">
        <v>5981.2</v>
      </c>
      <c r="CC34" s="58">
        <v>7317.6</v>
      </c>
      <c r="CD34" s="58">
        <v>8701.7000000000007</v>
      </c>
      <c r="CE34" s="58">
        <v>10050.6</v>
      </c>
      <c r="CF34" s="58">
        <v>11305</v>
      </c>
      <c r="CG34" s="58">
        <v>12760</v>
      </c>
      <c r="CH34" s="58">
        <v>14848</v>
      </c>
      <c r="CI34" s="58">
        <v>17087</v>
      </c>
      <c r="CJ34" s="58">
        <v>18990</v>
      </c>
      <c r="CK34" s="58">
        <v>20394</v>
      </c>
      <c r="CL34" s="58">
        <v>22663</v>
      </c>
      <c r="CM34" s="58">
        <v>23681</v>
      </c>
      <c r="CN34" s="58">
        <v>25797</v>
      </c>
      <c r="CO34" s="58">
        <v>25242</v>
      </c>
      <c r="CP34" s="58">
        <v>23581</v>
      </c>
      <c r="CQ34" s="58">
        <v>23830</v>
      </c>
      <c r="CR34" s="58">
        <v>26189</v>
      </c>
      <c r="CS34" s="58">
        <v>29031</v>
      </c>
      <c r="CT34" s="58">
        <v>30916</v>
      </c>
      <c r="CU34" s="58">
        <v>32042</v>
      </c>
      <c r="CV34" s="58">
        <v>33683</v>
      </c>
      <c r="CW34" s="58">
        <v>34798.018022160002</v>
      </c>
      <c r="CX34" s="58">
        <v>34386.008529280014</v>
      </c>
      <c r="CY34" s="58">
        <v>50619.832112000004</v>
      </c>
      <c r="CZ34" s="58">
        <v>53568.788</v>
      </c>
      <c r="DA34" s="58">
        <v>59033.866000000002</v>
      </c>
      <c r="DB34" s="58">
        <v>62144.9774858725</v>
      </c>
      <c r="DC34" s="58">
        <v>65301.574000000022</v>
      </c>
      <c r="DD34" s="58">
        <v>67295.977388388579</v>
      </c>
      <c r="DE34" s="58">
        <v>71041</v>
      </c>
      <c r="DF34" s="58">
        <v>76115</v>
      </c>
      <c r="DG34" s="58">
        <v>76123</v>
      </c>
      <c r="DH34" s="58">
        <v>79035</v>
      </c>
      <c r="DI34" s="58">
        <v>82476</v>
      </c>
      <c r="DJ34" s="58">
        <v>83554</v>
      </c>
      <c r="DK34" s="58">
        <v>91225</v>
      </c>
      <c r="DL34" s="58">
        <v>97731</v>
      </c>
      <c r="DM34" s="58">
        <v>97756</v>
      </c>
      <c r="DN34" s="58">
        <v>100448</v>
      </c>
      <c r="DO34" s="58">
        <v>103773</v>
      </c>
      <c r="DP34" s="58">
        <v>110638</v>
      </c>
      <c r="DQ34" s="58">
        <v>115130</v>
      </c>
      <c r="DR34" s="58">
        <v>113905</v>
      </c>
      <c r="DS34" s="58">
        <v>124792</v>
      </c>
      <c r="DT34" s="58">
        <v>122711</v>
      </c>
      <c r="DU34" s="213">
        <v>136873</v>
      </c>
      <c r="DV34" s="213">
        <v>144486</v>
      </c>
      <c r="DW34" s="213">
        <v>151903</v>
      </c>
      <c r="DX34" s="213">
        <v>159003</v>
      </c>
      <c r="DY34" s="213">
        <v>167089</v>
      </c>
      <c r="DZ34" s="118"/>
    </row>
    <row r="35" spans="1:174" x14ac:dyDescent="0.35">
      <c r="A35" s="79" t="s">
        <v>246</v>
      </c>
      <c r="B35" s="83" t="s">
        <v>71</v>
      </c>
      <c r="D35" s="58">
        <v>17.788637999999999</v>
      </c>
      <c r="E35" s="58">
        <v>19.370305999999999</v>
      </c>
      <c r="F35" s="58">
        <v>18.211516</v>
      </c>
      <c r="G35" s="58">
        <v>17.599060000000001</v>
      </c>
      <c r="H35" s="58">
        <v>17.99897</v>
      </c>
      <c r="I35" s="58">
        <v>19.297324</v>
      </c>
      <c r="J35" s="58">
        <v>23.290704000000002</v>
      </c>
      <c r="K35" s="58">
        <v>21.688134000000002</v>
      </c>
      <c r="L35" s="58">
        <v>23.186330000000002</v>
      </c>
      <c r="M35" s="58">
        <v>28.701578000000001</v>
      </c>
      <c r="N35" s="58">
        <v>32.153185999999998</v>
      </c>
      <c r="O35" s="58">
        <v>34.235658000000001</v>
      </c>
      <c r="P35" s="58">
        <v>33.175812000000001</v>
      </c>
      <c r="Q35" s="58">
        <v>33.741191999999998</v>
      </c>
      <c r="R35" s="58">
        <v>47.067058000000003</v>
      </c>
      <c r="S35" s="58">
        <v>49.054079999999999</v>
      </c>
      <c r="T35" s="58">
        <v>49.213487999999998</v>
      </c>
      <c r="U35" s="58">
        <v>64.802338000000006</v>
      </c>
      <c r="V35" s="58">
        <v>82.203460000000007</v>
      </c>
      <c r="W35" s="58">
        <v>104.458986</v>
      </c>
      <c r="X35" s="58">
        <v>99.357684000000006</v>
      </c>
      <c r="Y35" s="58">
        <v>99.770033999999995</v>
      </c>
      <c r="Z35" s="58">
        <v>101.704966</v>
      </c>
      <c r="AA35" s="58">
        <v>105.67138</v>
      </c>
      <c r="AB35" s="58">
        <v>108.74601</v>
      </c>
      <c r="AC35" s="58">
        <v>117.98961799999999</v>
      </c>
      <c r="AD35" s="58">
        <v>113.275716</v>
      </c>
      <c r="AE35" s="58">
        <v>112.606978</v>
      </c>
      <c r="AF35" s="58">
        <v>116.37555</v>
      </c>
      <c r="AG35" s="58">
        <v>100.84021199999999</v>
      </c>
      <c r="AH35" s="58">
        <v>107.91808399999999</v>
      </c>
      <c r="AI35" s="58">
        <v>112.292072</v>
      </c>
      <c r="AJ35" s="58">
        <v>112.81745600000001</v>
      </c>
      <c r="AK35" s="58">
        <v>117.50904800000001</v>
      </c>
      <c r="AL35" s="58">
        <v>127.234612</v>
      </c>
      <c r="AM35" s="58">
        <v>125.692514</v>
      </c>
      <c r="AN35" s="58">
        <v>138.252016</v>
      </c>
      <c r="AO35" s="58">
        <v>148.22259</v>
      </c>
      <c r="AP35" s="58">
        <v>180.19004799999999</v>
      </c>
      <c r="AQ35" s="58">
        <v>250.93560199999999</v>
      </c>
      <c r="AR35" s="58">
        <v>359.04255799999999</v>
      </c>
      <c r="AS35" s="58">
        <v>514.45060599999999</v>
      </c>
      <c r="AT35" s="58">
        <v>607.50314400000002</v>
      </c>
      <c r="AU35" s="58">
        <v>675.98951799999998</v>
      </c>
      <c r="AV35" s="58">
        <v>706.42241200000001</v>
      </c>
      <c r="AW35" s="58">
        <v>785.38159800000005</v>
      </c>
      <c r="AX35" s="58">
        <v>845.85566400000005</v>
      </c>
      <c r="AY35" s="58">
        <v>980.71114399999999</v>
      </c>
      <c r="AZ35" s="58">
        <v>1036.9191619999999</v>
      </c>
      <c r="BA35" s="58">
        <v>1553.5335660000001</v>
      </c>
      <c r="BB35" s="58">
        <v>1866.920942</v>
      </c>
      <c r="BC35" s="58">
        <v>1873.363658</v>
      </c>
      <c r="BD35" s="58">
        <v>1799.10042</v>
      </c>
      <c r="BE35" s="58">
        <v>1873.2309339999999</v>
      </c>
      <c r="BF35" s="58">
        <v>2006.1331259999999</v>
      </c>
      <c r="BG35" s="58">
        <v>2200.8062319999999</v>
      </c>
      <c r="BH35" s="58">
        <v>2330.8864699999999</v>
      </c>
      <c r="BI35" s="58">
        <v>2259.4295419999999</v>
      </c>
      <c r="BJ35" s="58">
        <v>2486.6419999999998</v>
      </c>
      <c r="BK35" s="58">
        <v>2842.0140000000001</v>
      </c>
      <c r="BL35" s="58">
        <v>2828.145</v>
      </c>
      <c r="BM35" s="58">
        <v>2873.143</v>
      </c>
      <c r="BN35" s="58">
        <v>3209.3530000000001</v>
      </c>
      <c r="BO35" s="58">
        <v>3777.84</v>
      </c>
      <c r="BP35" s="58">
        <v>4176.0339999999997</v>
      </c>
      <c r="BQ35" s="58">
        <v>4443.6610000000001</v>
      </c>
      <c r="BR35" s="58">
        <v>4898.768</v>
      </c>
      <c r="BS35" s="58">
        <v>5472.6409999999996</v>
      </c>
      <c r="BT35" s="58">
        <v>6287.433</v>
      </c>
      <c r="BU35" s="58">
        <v>7149.9380000000001</v>
      </c>
      <c r="BV35" s="58">
        <v>7843.9290000000001</v>
      </c>
      <c r="BW35" s="58">
        <v>8491.7000000000007</v>
      </c>
      <c r="BX35" s="58">
        <v>10873</v>
      </c>
      <c r="BY35" s="58">
        <v>14084.199999999999</v>
      </c>
      <c r="BZ35" s="58">
        <v>16843.300000000003</v>
      </c>
      <c r="CA35" s="58">
        <v>19641.800000000003</v>
      </c>
      <c r="CB35" s="58">
        <v>21345.899999999998</v>
      </c>
      <c r="CC35" s="58">
        <v>23288.199999999997</v>
      </c>
      <c r="CD35" s="58">
        <v>27305.1</v>
      </c>
      <c r="CE35" s="58">
        <v>32466.5</v>
      </c>
      <c r="CF35" s="58">
        <v>37788</v>
      </c>
      <c r="CG35" s="58">
        <v>40834</v>
      </c>
      <c r="CH35" s="58">
        <v>44499</v>
      </c>
      <c r="CI35" s="58">
        <v>52421</v>
      </c>
      <c r="CJ35" s="58">
        <v>58398</v>
      </c>
      <c r="CK35" s="58">
        <v>66356</v>
      </c>
      <c r="CL35" s="58">
        <v>74898</v>
      </c>
      <c r="CM35" s="58">
        <v>83216</v>
      </c>
      <c r="CN35" s="58">
        <v>91243</v>
      </c>
      <c r="CO35" s="58">
        <v>93085</v>
      </c>
      <c r="CP35" s="58">
        <v>87825</v>
      </c>
      <c r="CQ35" s="58">
        <v>89231</v>
      </c>
      <c r="CR35" s="58">
        <v>94022</v>
      </c>
      <c r="CS35" s="58">
        <v>105687</v>
      </c>
      <c r="CT35" s="58">
        <v>116387</v>
      </c>
      <c r="CU35" s="58">
        <v>125814</v>
      </c>
      <c r="CV35" s="58">
        <v>132216.79999999999</v>
      </c>
      <c r="CW35" s="58">
        <v>141103.60614306002</v>
      </c>
      <c r="CX35" s="58">
        <v>150695.00000000003</v>
      </c>
      <c r="CY35" s="58">
        <v>169833.832112</v>
      </c>
      <c r="CZ35" s="58">
        <v>174441.788</v>
      </c>
      <c r="DA35" s="58">
        <v>191359.86600000001</v>
      </c>
      <c r="DB35" s="58">
        <v>205439.97748587251</v>
      </c>
      <c r="DC35" s="58">
        <v>223238.57400000002</v>
      </c>
      <c r="DD35" s="58">
        <v>241360.4092352186</v>
      </c>
      <c r="DE35" s="58">
        <v>257394</v>
      </c>
      <c r="DF35" s="58">
        <v>279317</v>
      </c>
      <c r="DG35" s="58">
        <v>273674</v>
      </c>
      <c r="DH35" s="58">
        <v>262168</v>
      </c>
      <c r="DI35" s="58">
        <v>282104</v>
      </c>
      <c r="DJ35" s="58">
        <v>311268</v>
      </c>
      <c r="DK35" s="58">
        <v>327836</v>
      </c>
      <c r="DL35" s="58">
        <v>340284</v>
      </c>
      <c r="DM35" s="58">
        <v>353880</v>
      </c>
      <c r="DN35" s="58">
        <v>362389</v>
      </c>
      <c r="DO35" s="58">
        <v>379270</v>
      </c>
      <c r="DP35" s="58">
        <v>418053</v>
      </c>
      <c r="DQ35" s="58">
        <v>448579</v>
      </c>
      <c r="DR35" s="58">
        <v>431775</v>
      </c>
      <c r="DS35" s="58">
        <v>473850</v>
      </c>
      <c r="DT35" s="58">
        <v>536586</v>
      </c>
      <c r="DU35" s="213">
        <v>601300</v>
      </c>
      <c r="DV35" s="213">
        <v>632666</v>
      </c>
      <c r="DW35" s="213">
        <v>633543</v>
      </c>
      <c r="DX35" s="213">
        <v>657323</v>
      </c>
      <c r="DY35" s="213">
        <v>700049</v>
      </c>
      <c r="DZ35" s="118"/>
    </row>
    <row r="36" spans="1:174" x14ac:dyDescent="0.35">
      <c r="A36" s="117" t="s">
        <v>78</v>
      </c>
      <c r="B36" s="83" t="s">
        <v>71</v>
      </c>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213"/>
      <c r="DV36" s="213"/>
      <c r="DW36" s="213"/>
      <c r="DX36" s="213"/>
      <c r="DY36" s="175"/>
    </row>
    <row r="37" spans="1:174" x14ac:dyDescent="0.35">
      <c r="A37" s="125" t="s">
        <v>247</v>
      </c>
      <c r="B37" s="83" t="s">
        <v>71</v>
      </c>
      <c r="D37" s="58">
        <v>0</v>
      </c>
      <c r="E37" s="58">
        <v>0</v>
      </c>
      <c r="F37" s="58">
        <v>0</v>
      </c>
      <c r="G37" s="58">
        <v>0</v>
      </c>
      <c r="H37" s="58">
        <v>0</v>
      </c>
      <c r="I37" s="58">
        <v>0</v>
      </c>
      <c r="J37" s="58">
        <v>0</v>
      </c>
      <c r="K37" s="58">
        <v>0</v>
      </c>
      <c r="L37" s="58">
        <v>0</v>
      </c>
      <c r="M37" s="58">
        <v>0</v>
      </c>
      <c r="N37" s="58">
        <v>0</v>
      </c>
      <c r="O37" s="58">
        <v>0</v>
      </c>
      <c r="P37" s="58">
        <v>0</v>
      </c>
      <c r="Q37" s="58">
        <v>0</v>
      </c>
      <c r="R37" s="58">
        <v>0</v>
      </c>
      <c r="S37" s="58">
        <v>0</v>
      </c>
      <c r="T37" s="58">
        <v>0</v>
      </c>
      <c r="U37" s="58">
        <v>0</v>
      </c>
      <c r="V37" s="58">
        <v>0</v>
      </c>
      <c r="W37" s="58">
        <v>0</v>
      </c>
      <c r="X37" s="58">
        <v>0</v>
      </c>
      <c r="Y37" s="58">
        <v>0</v>
      </c>
      <c r="Z37" s="58">
        <v>0</v>
      </c>
      <c r="AA37" s="58">
        <v>0</v>
      </c>
      <c r="AB37" s="58">
        <v>0</v>
      </c>
      <c r="AC37" s="58">
        <v>0</v>
      </c>
      <c r="AD37" s="58">
        <v>0</v>
      </c>
      <c r="AE37" s="58">
        <v>0</v>
      </c>
      <c r="AF37" s="58">
        <v>0</v>
      </c>
      <c r="AG37" s="58">
        <v>0</v>
      </c>
      <c r="AH37" s="58">
        <v>0</v>
      </c>
      <c r="AI37" s="58">
        <v>0</v>
      </c>
      <c r="AJ37" s="58">
        <v>0</v>
      </c>
      <c r="AK37" s="58">
        <v>0</v>
      </c>
      <c r="AL37" s="58">
        <v>0</v>
      </c>
      <c r="AM37" s="58">
        <v>0</v>
      </c>
      <c r="AN37" s="58">
        <v>0</v>
      </c>
      <c r="AO37" s="58">
        <v>0</v>
      </c>
      <c r="AP37" s="58">
        <v>0</v>
      </c>
      <c r="AQ37" s="58">
        <v>0</v>
      </c>
      <c r="AR37" s="58">
        <v>0</v>
      </c>
      <c r="AS37" s="58">
        <v>0</v>
      </c>
      <c r="AT37" s="58">
        <v>0</v>
      </c>
      <c r="AU37" s="58">
        <v>0</v>
      </c>
      <c r="AV37" s="58">
        <v>0</v>
      </c>
      <c r="AW37" s="58">
        <v>0</v>
      </c>
      <c r="AX37" s="58">
        <v>0</v>
      </c>
      <c r="AY37" s="58">
        <v>0</v>
      </c>
      <c r="AZ37" s="58">
        <v>0</v>
      </c>
      <c r="BA37" s="58">
        <v>0</v>
      </c>
      <c r="BB37" s="58">
        <v>0</v>
      </c>
      <c r="BC37" s="58">
        <v>0</v>
      </c>
      <c r="BD37" s="58">
        <v>0</v>
      </c>
      <c r="BE37" s="58">
        <v>0</v>
      </c>
      <c r="BF37" s="58">
        <v>0</v>
      </c>
      <c r="BG37" s="58">
        <v>0</v>
      </c>
      <c r="BH37" s="58">
        <v>0</v>
      </c>
      <c r="BI37" s="58">
        <v>0</v>
      </c>
      <c r="BJ37" s="58">
        <v>5.2839999999999998</v>
      </c>
      <c r="BK37" s="58">
        <v>3.9820000000000002</v>
      </c>
      <c r="BL37" s="58">
        <v>4.1050000000000004</v>
      </c>
      <c r="BM37" s="58">
        <v>3.8260000000000001</v>
      </c>
      <c r="BN37" s="58">
        <v>5.077</v>
      </c>
      <c r="BO37" s="58">
        <v>5.1180000000000003</v>
      </c>
      <c r="BP37" s="58">
        <v>5.1970000000000001</v>
      </c>
      <c r="BQ37" s="58">
        <v>14.516999999999999</v>
      </c>
      <c r="BR37" s="58">
        <v>11.188000000000001</v>
      </c>
      <c r="BS37" s="58">
        <v>5.7240000000000002</v>
      </c>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v>3223</v>
      </c>
      <c r="DC37" s="58">
        <v>3838</v>
      </c>
      <c r="DD37" s="58">
        <v>4360.1769999999997</v>
      </c>
      <c r="DE37" s="58">
        <v>3197</v>
      </c>
      <c r="DF37" s="58">
        <v>0</v>
      </c>
      <c r="DG37" s="58">
        <v>0</v>
      </c>
      <c r="DH37" s="58">
        <v>0</v>
      </c>
      <c r="DI37" s="58">
        <v>0</v>
      </c>
      <c r="DJ37" s="58">
        <v>0</v>
      </c>
      <c r="DK37" s="58">
        <v>0</v>
      </c>
      <c r="DL37" s="58">
        <v>0</v>
      </c>
      <c r="DM37" s="58">
        <v>0</v>
      </c>
      <c r="DN37" s="58">
        <v>0</v>
      </c>
      <c r="DO37" s="58">
        <v>0</v>
      </c>
      <c r="DP37" s="58">
        <v>5407</v>
      </c>
      <c r="DQ37" s="58">
        <v>8943</v>
      </c>
      <c r="DR37" s="58">
        <v>7007</v>
      </c>
      <c r="DS37" s="58">
        <v>9757</v>
      </c>
      <c r="DT37" s="58">
        <v>11564</v>
      </c>
      <c r="DU37" s="213">
        <v>5164</v>
      </c>
      <c r="DV37" s="213">
        <v>6936</v>
      </c>
      <c r="DW37" s="213">
        <v>7240</v>
      </c>
      <c r="DX37" s="213">
        <v>7609</v>
      </c>
      <c r="DY37" s="213">
        <v>8008</v>
      </c>
      <c r="DZ37" s="118"/>
    </row>
    <row r="38" spans="1:174" x14ac:dyDescent="0.35">
      <c r="A38" s="123" t="s">
        <v>248</v>
      </c>
      <c r="B38" s="83" t="s">
        <v>71</v>
      </c>
      <c r="D38" s="58">
        <v>0</v>
      </c>
      <c r="E38" s="58">
        <v>0</v>
      </c>
      <c r="F38" s="58">
        <v>0</v>
      </c>
      <c r="G38" s="58">
        <v>0</v>
      </c>
      <c r="H38" s="58">
        <v>0</v>
      </c>
      <c r="I38" s="58">
        <v>0</v>
      </c>
      <c r="J38" s="58">
        <v>0</v>
      </c>
      <c r="K38" s="58">
        <v>0</v>
      </c>
      <c r="L38" s="58">
        <v>0</v>
      </c>
      <c r="M38" s="58">
        <v>0</v>
      </c>
      <c r="N38" s="58">
        <v>0</v>
      </c>
      <c r="O38" s="58">
        <v>0</v>
      </c>
      <c r="P38" s="58">
        <v>0</v>
      </c>
      <c r="Q38" s="58">
        <v>0</v>
      </c>
      <c r="R38" s="58">
        <v>0</v>
      </c>
      <c r="S38" s="58">
        <v>0.21</v>
      </c>
      <c r="T38" s="58">
        <v>1.02504</v>
      </c>
      <c r="U38" s="58">
        <v>1.693084</v>
      </c>
      <c r="V38" s="58">
        <v>1.935076</v>
      </c>
      <c r="W38" s="58">
        <v>2.8580160000000001</v>
      </c>
      <c r="X38" s="58">
        <v>3.4057379999999999</v>
      </c>
      <c r="Y38" s="58">
        <v>4.0297260000000001</v>
      </c>
      <c r="Z38" s="58">
        <v>3.5172699999999999</v>
      </c>
      <c r="AA38" s="58">
        <v>5.5480600000000004</v>
      </c>
      <c r="AB38" s="58">
        <v>7.5851119999999996</v>
      </c>
      <c r="AC38" s="58">
        <v>3.3265899999999999</v>
      </c>
      <c r="AD38" s="58">
        <v>3.6043500000000002</v>
      </c>
      <c r="AE38" s="58">
        <v>3.6654640000000001</v>
      </c>
      <c r="AF38" s="58">
        <v>3.3657819999999998</v>
      </c>
      <c r="AG38" s="58">
        <v>2.774302</v>
      </c>
      <c r="AH38" s="58">
        <v>0</v>
      </c>
      <c r="AI38" s="58">
        <v>0</v>
      </c>
      <c r="AJ38" s="58">
        <v>0</v>
      </c>
      <c r="AK38" s="58">
        <v>0</v>
      </c>
      <c r="AL38" s="58">
        <v>0</v>
      </c>
      <c r="AM38" s="58">
        <v>0</v>
      </c>
      <c r="AN38" s="58">
        <v>0</v>
      </c>
      <c r="AO38" s="58">
        <v>0</v>
      </c>
      <c r="AP38" s="58">
        <v>0</v>
      </c>
      <c r="AQ38" s="58">
        <v>0</v>
      </c>
      <c r="AR38" s="58">
        <v>0</v>
      </c>
      <c r="AS38" s="58">
        <v>0</v>
      </c>
      <c r="AT38" s="58">
        <v>0</v>
      </c>
      <c r="AU38" s="58">
        <v>0</v>
      </c>
      <c r="AV38" s="58">
        <v>0</v>
      </c>
      <c r="AW38" s="58">
        <v>0</v>
      </c>
      <c r="AX38" s="58">
        <v>0</v>
      </c>
      <c r="AY38" s="58">
        <v>0</v>
      </c>
      <c r="AZ38" s="58">
        <v>1.81237</v>
      </c>
      <c r="BA38" s="58">
        <v>4.0656720000000002</v>
      </c>
      <c r="BB38" s="58">
        <v>6.3514819999999999</v>
      </c>
      <c r="BC38" s="58">
        <v>8.8559059999999992</v>
      </c>
      <c r="BD38" s="58">
        <v>16.046206000000002</v>
      </c>
      <c r="BE38" s="58">
        <v>23.085746</v>
      </c>
      <c r="BF38" s="58">
        <v>26.986730000000001</v>
      </c>
      <c r="BG38" s="58">
        <v>25.688364</v>
      </c>
      <c r="BH38" s="58">
        <v>21.112362000000001</v>
      </c>
      <c r="BI38" s="58">
        <v>22.412568</v>
      </c>
      <c r="BJ38" s="58">
        <v>26.552</v>
      </c>
      <c r="BK38" s="58">
        <v>29.175999999999998</v>
      </c>
      <c r="BL38" s="58">
        <v>34.008000000000003</v>
      </c>
      <c r="BM38" s="58">
        <v>43.524000000000001</v>
      </c>
      <c r="BN38" s="58">
        <v>46.850999999999999</v>
      </c>
      <c r="BO38" s="58">
        <v>48.393999999999998</v>
      </c>
      <c r="BP38" s="58">
        <v>51.44</v>
      </c>
      <c r="BQ38" s="58">
        <v>99.983000000000004</v>
      </c>
      <c r="BR38" s="58">
        <v>111.989</v>
      </c>
      <c r="BS38" s="58">
        <v>159.59200000000001</v>
      </c>
      <c r="BT38" s="58"/>
      <c r="BU38" s="58"/>
      <c r="BV38" s="58"/>
      <c r="BW38" s="58"/>
      <c r="BX38" s="58"/>
      <c r="BY38" s="58"/>
      <c r="BZ38" s="58"/>
      <c r="CA38" s="58"/>
      <c r="CB38" s="58"/>
      <c r="CC38" s="58"/>
      <c r="CD38" s="58"/>
      <c r="CE38" s="58"/>
      <c r="CF38" s="58"/>
      <c r="CG38" s="58"/>
      <c r="CH38" s="58"/>
      <c r="CI38" s="58">
        <v>4567</v>
      </c>
      <c r="CJ38" s="58">
        <v>3445</v>
      </c>
      <c r="CK38" s="58">
        <v>3556</v>
      </c>
      <c r="CL38" s="58">
        <v>3599</v>
      </c>
      <c r="CM38" s="58">
        <v>3751</v>
      </c>
      <c r="CN38" s="58">
        <v>3470</v>
      </c>
      <c r="CO38" s="58">
        <v>3302</v>
      </c>
      <c r="CP38" s="58">
        <v>2971</v>
      </c>
      <c r="CQ38" s="58">
        <v>2474</v>
      </c>
      <c r="CR38" s="58">
        <v>1809</v>
      </c>
      <c r="CS38" s="58">
        <v>1790</v>
      </c>
      <c r="CT38" s="58">
        <v>1403</v>
      </c>
      <c r="CU38" s="58">
        <v>1126</v>
      </c>
      <c r="CV38" s="58">
        <v>1139.3</v>
      </c>
      <c r="CW38" s="58">
        <v>681.8</v>
      </c>
      <c r="CX38" s="58">
        <v>995</v>
      </c>
      <c r="CY38" s="58">
        <v>1140</v>
      </c>
      <c r="CZ38" s="58">
        <v>918</v>
      </c>
      <c r="DA38" s="58">
        <v>982</v>
      </c>
      <c r="DB38" s="58">
        <v>1056</v>
      </c>
      <c r="DC38" s="58">
        <v>1400</v>
      </c>
      <c r="DD38" s="58">
        <v>2324.8693550000003</v>
      </c>
      <c r="DE38" s="58">
        <v>3731</v>
      </c>
      <c r="DF38" s="58">
        <v>4769</v>
      </c>
      <c r="DG38" s="58">
        <v>5166</v>
      </c>
      <c r="DH38" s="58">
        <v>4025</v>
      </c>
      <c r="DI38" s="58">
        <v>4943</v>
      </c>
      <c r="DJ38" s="58">
        <v>4267</v>
      </c>
      <c r="DK38" s="58">
        <v>3561</v>
      </c>
      <c r="DL38" s="58">
        <v>3128</v>
      </c>
      <c r="DM38" s="58">
        <v>3056</v>
      </c>
      <c r="DN38" s="58">
        <v>2936</v>
      </c>
      <c r="DO38" s="58">
        <v>2925</v>
      </c>
      <c r="DP38" s="58">
        <v>3433</v>
      </c>
      <c r="DQ38" s="58">
        <v>3803</v>
      </c>
      <c r="DR38" s="58">
        <v>3244</v>
      </c>
      <c r="DS38" s="58">
        <v>2812</v>
      </c>
      <c r="DT38" s="58">
        <v>2446</v>
      </c>
      <c r="DU38" s="213">
        <v>7009</v>
      </c>
      <c r="DV38" s="213">
        <v>8862</v>
      </c>
      <c r="DW38" s="213">
        <v>7899</v>
      </c>
      <c r="DX38" s="213">
        <v>7537</v>
      </c>
      <c r="DY38" s="213">
        <v>7731</v>
      </c>
      <c r="DZ38" s="118"/>
    </row>
    <row r="39" spans="1:174" x14ac:dyDescent="0.35">
      <c r="A39" s="123" t="s">
        <v>249</v>
      </c>
      <c r="B39" s="83" t="s">
        <v>71</v>
      </c>
      <c r="D39" s="58">
        <v>4.7892799999999998</v>
      </c>
      <c r="E39" s="58">
        <v>4.8415600000000003</v>
      </c>
      <c r="F39" s="58">
        <v>5.0507039999999996</v>
      </c>
      <c r="G39" s="58">
        <v>5.3216760000000001</v>
      </c>
      <c r="H39" s="58">
        <v>5.7598200000000004</v>
      </c>
      <c r="I39" s="58">
        <v>6.3673099999999998</v>
      </c>
      <c r="J39" s="58">
        <v>6.7474639999999999</v>
      </c>
      <c r="K39" s="58">
        <v>7.0135500000000004</v>
      </c>
      <c r="L39" s="58">
        <v>7.8951039999999999</v>
      </c>
      <c r="M39" s="58">
        <v>8.8962219999999999</v>
      </c>
      <c r="N39" s="58">
        <v>8.9100040000000007</v>
      </c>
      <c r="O39" s="58">
        <v>9.5669679999999993</v>
      </c>
      <c r="P39" s="58">
        <v>10.288036</v>
      </c>
      <c r="Q39" s="58">
        <v>11.078718</v>
      </c>
      <c r="R39" s="58">
        <v>14.432613999999999</v>
      </c>
      <c r="S39" s="58">
        <v>18.830994</v>
      </c>
      <c r="T39" s="58">
        <v>23.402434</v>
      </c>
      <c r="U39" s="58">
        <v>22.919346000000001</v>
      </c>
      <c r="V39" s="58">
        <v>21.356608000000001</v>
      </c>
      <c r="W39" s="58">
        <v>23.667234000000001</v>
      </c>
      <c r="X39" s="58">
        <v>26.96171</v>
      </c>
      <c r="Y39" s="58">
        <v>25.596993999999999</v>
      </c>
      <c r="Z39" s="58">
        <v>26.755572000000001</v>
      </c>
      <c r="AA39" s="58">
        <v>26.475762</v>
      </c>
      <c r="AB39" s="58">
        <v>28.210954000000001</v>
      </c>
      <c r="AC39" s="58">
        <v>29.734628000000001</v>
      </c>
      <c r="AD39" s="58">
        <v>30.701248</v>
      </c>
      <c r="AE39" s="58">
        <v>33.488038000000003</v>
      </c>
      <c r="AF39" s="58">
        <v>34.537275999999999</v>
      </c>
      <c r="AG39" s="58">
        <v>35.519379999999998</v>
      </c>
      <c r="AH39" s="58">
        <v>32.770726000000003</v>
      </c>
      <c r="AI39" s="58">
        <v>32.529983999999999</v>
      </c>
      <c r="AJ39" s="58">
        <v>32.381405999999998</v>
      </c>
      <c r="AK39" s="58">
        <v>34.473168000000001</v>
      </c>
      <c r="AL39" s="58">
        <v>36.660491999999998</v>
      </c>
      <c r="AM39" s="58">
        <v>39.909745999999998</v>
      </c>
      <c r="AN39" s="58">
        <v>40.641818000000001</v>
      </c>
      <c r="AO39" s="58">
        <v>41.891154</v>
      </c>
      <c r="AP39" s="58">
        <v>43.621186000000002</v>
      </c>
      <c r="AQ39" s="58">
        <v>49.984161999999998</v>
      </c>
      <c r="AR39" s="58">
        <v>61.009990000000002</v>
      </c>
      <c r="AS39" s="58">
        <v>74.421717999999998</v>
      </c>
      <c r="AT39" s="58">
        <v>76.817434000000006</v>
      </c>
      <c r="AU39" s="58">
        <v>77.701346000000001</v>
      </c>
      <c r="AV39" s="58">
        <v>75.120583999999994</v>
      </c>
      <c r="AW39" s="58">
        <v>77.131038000000004</v>
      </c>
      <c r="AX39" s="58">
        <v>85.954599999999999</v>
      </c>
      <c r="AY39" s="58">
        <v>128.10369800000001</v>
      </c>
      <c r="AZ39" s="58">
        <v>122.571962</v>
      </c>
      <c r="BA39" s="58">
        <v>125.98415199999999</v>
      </c>
      <c r="BB39" s="58">
        <v>160.38305800000001</v>
      </c>
      <c r="BC39" s="58">
        <v>197.91405800000001</v>
      </c>
      <c r="BD39" s="58">
        <v>230.43343999999999</v>
      </c>
      <c r="BE39" s="58">
        <v>238.56562400000001</v>
      </c>
      <c r="BF39" s="58">
        <v>243.59687600000001</v>
      </c>
      <c r="BG39" s="58">
        <v>397.17602599999998</v>
      </c>
      <c r="BH39" s="58">
        <v>295.54391800000002</v>
      </c>
      <c r="BI39" s="58">
        <v>310.25763999999998</v>
      </c>
      <c r="BJ39" s="58">
        <v>358.09399999999999</v>
      </c>
      <c r="BK39" s="58">
        <v>401.62</v>
      </c>
      <c r="BL39" s="58">
        <v>418.79599999999999</v>
      </c>
      <c r="BM39" s="58">
        <v>461.74799999999999</v>
      </c>
      <c r="BN39" s="58">
        <v>549.02800000000002</v>
      </c>
      <c r="BO39" s="58">
        <v>588.13099999999997</v>
      </c>
      <c r="BP39" s="58">
        <v>648.61900000000003</v>
      </c>
      <c r="BQ39" s="58">
        <v>770.178</v>
      </c>
      <c r="BR39" s="58">
        <v>823.20600000000002</v>
      </c>
      <c r="BS39" s="58">
        <v>451.48200000000003</v>
      </c>
      <c r="BT39" s="58">
        <v>793.673</v>
      </c>
      <c r="BU39" s="58">
        <v>880.29100000000005</v>
      </c>
      <c r="BV39" s="58">
        <v>1001.4690000000001</v>
      </c>
      <c r="BW39" s="58">
        <v>1028.3</v>
      </c>
      <c r="BX39" s="58">
        <v>1064.5999999999999</v>
      </c>
      <c r="BY39" s="58">
        <v>1187.9000000000001</v>
      </c>
      <c r="BZ39" s="58">
        <v>1431.6999999999998</v>
      </c>
      <c r="CA39" s="58">
        <v>1741.3999999999999</v>
      </c>
      <c r="CB39" s="58">
        <v>2122.4</v>
      </c>
      <c r="CC39" s="58">
        <v>2278.6999999999998</v>
      </c>
      <c r="CD39" s="58">
        <v>2355.6</v>
      </c>
      <c r="CE39" s="58">
        <v>2679.7000000000003</v>
      </c>
      <c r="CF39" s="58">
        <v>3006</v>
      </c>
      <c r="CG39" s="58">
        <v>3676</v>
      </c>
      <c r="CH39" s="58">
        <v>4112</v>
      </c>
      <c r="CI39" s="58">
        <v>4</v>
      </c>
      <c r="CJ39" s="58">
        <v>2348</v>
      </c>
      <c r="CK39" s="58">
        <v>2935</v>
      </c>
      <c r="CL39" s="58">
        <v>2309</v>
      </c>
      <c r="CM39" s="58">
        <v>1024</v>
      </c>
      <c r="CN39" s="58">
        <v>1157</v>
      </c>
      <c r="CO39" s="58">
        <v>1550</v>
      </c>
      <c r="CP39" s="58">
        <v>2563</v>
      </c>
      <c r="CQ39" s="58">
        <v>3150</v>
      </c>
      <c r="CR39" s="58">
        <v>3772</v>
      </c>
      <c r="CS39" s="58">
        <v>2952</v>
      </c>
      <c r="CT39" s="58">
        <v>3899</v>
      </c>
      <c r="CU39" s="58">
        <v>4089</v>
      </c>
      <c r="CV39" s="58">
        <v>3609.8</v>
      </c>
      <c r="CW39" s="58">
        <v>4658.7</v>
      </c>
      <c r="CX39" s="58">
        <v>14137.975000000006</v>
      </c>
      <c r="CY39" s="58">
        <v>13651</v>
      </c>
      <c r="CZ39" s="58">
        <v>14062</v>
      </c>
      <c r="DA39" s="58">
        <v>14504</v>
      </c>
      <c r="DB39" s="58">
        <v>10450</v>
      </c>
      <c r="DC39" s="58">
        <v>10547</v>
      </c>
      <c r="DD39" s="58">
        <v>11231.235433230002</v>
      </c>
      <c r="DE39" s="58">
        <v>8264.29164365</v>
      </c>
      <c r="DF39" s="58">
        <v>10831</v>
      </c>
      <c r="DG39" s="58">
        <v>13760</v>
      </c>
      <c r="DH39" s="58">
        <v>18470</v>
      </c>
      <c r="DI39" s="58">
        <v>14975</v>
      </c>
      <c r="DJ39" s="58">
        <v>14339</v>
      </c>
      <c r="DK39" s="58">
        <v>19656</v>
      </c>
      <c r="DL39" s="58">
        <v>16910</v>
      </c>
      <c r="DM39" s="58">
        <v>21362</v>
      </c>
      <c r="DN39" s="58">
        <v>21601</v>
      </c>
      <c r="DO39" s="58">
        <v>27672</v>
      </c>
      <c r="DP39" s="58">
        <v>20013</v>
      </c>
      <c r="DQ39" s="58">
        <v>23962</v>
      </c>
      <c r="DR39" s="58">
        <v>27373</v>
      </c>
      <c r="DS39" s="58">
        <v>33495</v>
      </c>
      <c r="DT39" s="58">
        <v>33761</v>
      </c>
      <c r="DU39" s="213">
        <v>36004</v>
      </c>
      <c r="DV39" s="213">
        <v>36802</v>
      </c>
      <c r="DW39" s="213">
        <v>42039</v>
      </c>
      <c r="DX39" s="213">
        <v>38870</v>
      </c>
      <c r="DY39" s="213">
        <v>39588</v>
      </c>
      <c r="DZ39" s="118"/>
    </row>
    <row r="40" spans="1:174" x14ac:dyDescent="0.35">
      <c r="A40" s="117" t="s">
        <v>250</v>
      </c>
      <c r="B40" s="83" t="s">
        <v>71</v>
      </c>
      <c r="D40" s="58">
        <v>4.7892799999999998</v>
      </c>
      <c r="E40" s="58">
        <v>4.8415600000000003</v>
      </c>
      <c r="F40" s="58">
        <v>5.0507039999999996</v>
      </c>
      <c r="G40" s="58">
        <v>5.3216760000000001</v>
      </c>
      <c r="H40" s="58">
        <v>5.7598200000000004</v>
      </c>
      <c r="I40" s="58">
        <v>6.3673099999999998</v>
      </c>
      <c r="J40" s="58">
        <v>6.7474639999999999</v>
      </c>
      <c r="K40" s="58">
        <v>7.0135500000000004</v>
      </c>
      <c r="L40" s="58">
        <v>7.8951039999999999</v>
      </c>
      <c r="M40" s="58">
        <v>8.8962219999999999</v>
      </c>
      <c r="N40" s="58">
        <v>8.9100040000000007</v>
      </c>
      <c r="O40" s="58">
        <v>9.5669679999999993</v>
      </c>
      <c r="P40" s="58">
        <v>10.288036</v>
      </c>
      <c r="Q40" s="58">
        <v>11.078718</v>
      </c>
      <c r="R40" s="58">
        <v>14.432613999999999</v>
      </c>
      <c r="S40" s="58">
        <v>19.040994000000001</v>
      </c>
      <c r="T40" s="58">
        <v>24.427474</v>
      </c>
      <c r="U40" s="58">
        <v>24.61243</v>
      </c>
      <c r="V40" s="58">
        <v>23.291684</v>
      </c>
      <c r="W40" s="58">
        <v>26.52525</v>
      </c>
      <c r="X40" s="58">
        <v>30.367448</v>
      </c>
      <c r="Y40" s="58">
        <v>29.626719999999999</v>
      </c>
      <c r="Z40" s="58">
        <v>30.272842000000001</v>
      </c>
      <c r="AA40" s="58">
        <v>32.023822000000003</v>
      </c>
      <c r="AB40" s="58">
        <v>35.796066000000003</v>
      </c>
      <c r="AC40" s="58">
        <v>33.061217999999997</v>
      </c>
      <c r="AD40" s="58">
        <v>34.305598000000003</v>
      </c>
      <c r="AE40" s="58">
        <v>37.153502000000003</v>
      </c>
      <c r="AF40" s="58">
        <v>37.903058000000001</v>
      </c>
      <c r="AG40" s="58">
        <v>38.293681999999997</v>
      </c>
      <c r="AH40" s="58">
        <v>32.770726000000003</v>
      </c>
      <c r="AI40" s="58">
        <v>32.529983999999999</v>
      </c>
      <c r="AJ40" s="58">
        <v>32.381405999999998</v>
      </c>
      <c r="AK40" s="58">
        <v>34.473168000000001</v>
      </c>
      <c r="AL40" s="58">
        <v>36.660491999999998</v>
      </c>
      <c r="AM40" s="58">
        <v>39.909745999999998</v>
      </c>
      <c r="AN40" s="58">
        <v>40.641818000000001</v>
      </c>
      <c r="AO40" s="58">
        <v>41.891154</v>
      </c>
      <c r="AP40" s="58">
        <v>43.621186000000002</v>
      </c>
      <c r="AQ40" s="58">
        <v>49.984161999999998</v>
      </c>
      <c r="AR40" s="58">
        <v>61.009990000000002</v>
      </c>
      <c r="AS40" s="58">
        <v>74.421717999999998</v>
      </c>
      <c r="AT40" s="58">
        <v>76.817434000000006</v>
      </c>
      <c r="AU40" s="58">
        <v>77.701346000000001</v>
      </c>
      <c r="AV40" s="58">
        <v>75.120583999999994</v>
      </c>
      <c r="AW40" s="58">
        <v>77.131038000000004</v>
      </c>
      <c r="AX40" s="58">
        <v>85.954599999999999</v>
      </c>
      <c r="AY40" s="58">
        <v>128.10369800000001</v>
      </c>
      <c r="AZ40" s="58">
        <v>124.384332</v>
      </c>
      <c r="BA40" s="58">
        <v>130.049824</v>
      </c>
      <c r="BB40" s="58">
        <v>166.73454000000001</v>
      </c>
      <c r="BC40" s="58">
        <v>206.76996399999999</v>
      </c>
      <c r="BD40" s="58">
        <v>246.479646</v>
      </c>
      <c r="BE40" s="58">
        <v>261.65136999999999</v>
      </c>
      <c r="BF40" s="58">
        <v>270.58360599999997</v>
      </c>
      <c r="BG40" s="58">
        <v>422.86439000000001</v>
      </c>
      <c r="BH40" s="58">
        <v>316.65627999999998</v>
      </c>
      <c r="BI40" s="58">
        <v>332.670208</v>
      </c>
      <c r="BJ40" s="58">
        <v>389.93</v>
      </c>
      <c r="BK40" s="58">
        <v>434.77800000000002</v>
      </c>
      <c r="BL40" s="58">
        <v>456.90899999999999</v>
      </c>
      <c r="BM40" s="58">
        <v>509.09800000000001</v>
      </c>
      <c r="BN40" s="58">
        <v>600.95600000000002</v>
      </c>
      <c r="BO40" s="58">
        <v>641.64300000000003</v>
      </c>
      <c r="BP40" s="58">
        <v>705.25599999999997</v>
      </c>
      <c r="BQ40" s="58">
        <v>884.678</v>
      </c>
      <c r="BR40" s="58">
        <v>946.38300000000004</v>
      </c>
      <c r="BS40" s="58">
        <v>616.798</v>
      </c>
      <c r="BT40" s="58">
        <v>793.673</v>
      </c>
      <c r="BU40" s="58">
        <v>880.29100000000005</v>
      </c>
      <c r="BV40" s="58">
        <v>1001.4690000000001</v>
      </c>
      <c r="BW40" s="58">
        <v>1028.3</v>
      </c>
      <c r="BX40" s="58">
        <v>1064.5999999999999</v>
      </c>
      <c r="BY40" s="58">
        <v>1187.9000000000001</v>
      </c>
      <c r="BZ40" s="58">
        <v>1431.6999999999998</v>
      </c>
      <c r="CA40" s="58">
        <v>1741.3999999999999</v>
      </c>
      <c r="CB40" s="58">
        <v>2122.4</v>
      </c>
      <c r="CC40" s="58">
        <v>2278.6999999999998</v>
      </c>
      <c r="CD40" s="58">
        <v>2355.6</v>
      </c>
      <c r="CE40" s="58">
        <v>2679.7000000000003</v>
      </c>
      <c r="CF40" s="58">
        <v>3006</v>
      </c>
      <c r="CG40" s="58">
        <v>3676</v>
      </c>
      <c r="CH40" s="58">
        <v>4112</v>
      </c>
      <c r="CI40" s="58">
        <v>4571</v>
      </c>
      <c r="CJ40" s="58">
        <v>5793</v>
      </c>
      <c r="CK40" s="58">
        <v>6491</v>
      </c>
      <c r="CL40" s="58">
        <v>5908</v>
      </c>
      <c r="CM40" s="58">
        <v>4775</v>
      </c>
      <c r="CN40" s="58">
        <v>4627</v>
      </c>
      <c r="CO40" s="58">
        <v>4852</v>
      </c>
      <c r="CP40" s="58">
        <v>5534</v>
      </c>
      <c r="CQ40" s="58">
        <v>5624</v>
      </c>
      <c r="CR40" s="58">
        <v>5581</v>
      </c>
      <c r="CS40" s="58">
        <v>4742</v>
      </c>
      <c r="CT40" s="58">
        <v>5302</v>
      </c>
      <c r="CU40" s="58">
        <v>5215</v>
      </c>
      <c r="CV40" s="58">
        <v>4749.1000000000004</v>
      </c>
      <c r="CW40" s="58">
        <v>5340.5</v>
      </c>
      <c r="CX40" s="58">
        <v>15132.975000000006</v>
      </c>
      <c r="CY40" s="58">
        <v>14791</v>
      </c>
      <c r="CZ40" s="58">
        <v>14980</v>
      </c>
      <c r="DA40" s="58">
        <v>15486</v>
      </c>
      <c r="DB40" s="58">
        <v>14729</v>
      </c>
      <c r="DC40" s="58">
        <v>15785</v>
      </c>
      <c r="DD40" s="58">
        <v>17916.281788230001</v>
      </c>
      <c r="DE40" s="58">
        <v>15192.29164365</v>
      </c>
      <c r="DF40" s="58">
        <v>15600</v>
      </c>
      <c r="DG40" s="58">
        <v>18926</v>
      </c>
      <c r="DH40" s="58">
        <v>22495</v>
      </c>
      <c r="DI40" s="58">
        <v>19918</v>
      </c>
      <c r="DJ40" s="58">
        <v>18606</v>
      </c>
      <c r="DK40" s="58">
        <v>23218</v>
      </c>
      <c r="DL40" s="58">
        <v>20038</v>
      </c>
      <c r="DM40" s="58">
        <v>24418</v>
      </c>
      <c r="DN40" s="58">
        <v>24537</v>
      </c>
      <c r="DO40" s="58">
        <v>30597</v>
      </c>
      <c r="DP40" s="58">
        <v>28853</v>
      </c>
      <c r="DQ40" s="58">
        <v>36707</v>
      </c>
      <c r="DR40" s="58">
        <v>37623</v>
      </c>
      <c r="DS40" s="58">
        <v>46063</v>
      </c>
      <c r="DT40" s="58">
        <v>47772</v>
      </c>
      <c r="DU40" s="213">
        <v>48177</v>
      </c>
      <c r="DV40" s="213">
        <v>52600</v>
      </c>
      <c r="DW40" s="213">
        <v>57179</v>
      </c>
      <c r="DX40" s="213">
        <v>54016</v>
      </c>
      <c r="DY40" s="213">
        <v>55328</v>
      </c>
      <c r="DZ40" s="118"/>
    </row>
    <row r="41" spans="1:174" x14ac:dyDescent="0.35">
      <c r="A41" s="79" t="s">
        <v>251</v>
      </c>
      <c r="B41" s="83" t="s">
        <v>71</v>
      </c>
      <c r="D41" s="58">
        <v>22.577918</v>
      </c>
      <c r="E41" s="58">
        <v>24.211866000000001</v>
      </c>
      <c r="F41" s="58">
        <v>23.262219999999999</v>
      </c>
      <c r="G41" s="58">
        <v>22.920736000000002</v>
      </c>
      <c r="H41" s="58">
        <v>23.758790000000001</v>
      </c>
      <c r="I41" s="58">
        <v>25.664634</v>
      </c>
      <c r="J41" s="58">
        <v>30.038167999999999</v>
      </c>
      <c r="K41" s="58">
        <v>28.701684</v>
      </c>
      <c r="L41" s="58">
        <v>31.081434000000002</v>
      </c>
      <c r="M41" s="58">
        <v>37.597799999999999</v>
      </c>
      <c r="N41" s="58">
        <v>41.063189999999999</v>
      </c>
      <c r="O41" s="58">
        <v>43.802625999999997</v>
      </c>
      <c r="P41" s="58">
        <v>43.463847999999999</v>
      </c>
      <c r="Q41" s="58">
        <v>44.81991</v>
      </c>
      <c r="R41" s="58">
        <v>61.499671999999997</v>
      </c>
      <c r="S41" s="58">
        <v>68.095073999999997</v>
      </c>
      <c r="T41" s="58">
        <v>73.640962000000002</v>
      </c>
      <c r="U41" s="58">
        <v>89.414767999999995</v>
      </c>
      <c r="V41" s="58">
        <v>105.495144</v>
      </c>
      <c r="W41" s="58">
        <v>130.98423600000001</v>
      </c>
      <c r="X41" s="58">
        <v>129.725132</v>
      </c>
      <c r="Y41" s="58">
        <v>129.39675399999999</v>
      </c>
      <c r="Z41" s="58">
        <v>131.97780800000001</v>
      </c>
      <c r="AA41" s="58">
        <v>137.69520199999999</v>
      </c>
      <c r="AB41" s="58">
        <v>144.54207600000001</v>
      </c>
      <c r="AC41" s="58">
        <v>151.050836</v>
      </c>
      <c r="AD41" s="58">
        <v>147.58131399999999</v>
      </c>
      <c r="AE41" s="58">
        <v>149.76048</v>
      </c>
      <c r="AF41" s="58">
        <v>154.27860799999999</v>
      </c>
      <c r="AG41" s="58">
        <v>139.133894</v>
      </c>
      <c r="AH41" s="58">
        <v>140.68880999999999</v>
      </c>
      <c r="AI41" s="58">
        <v>144.822056</v>
      </c>
      <c r="AJ41" s="58">
        <v>145.19886199999999</v>
      </c>
      <c r="AK41" s="58">
        <v>151.98221599999999</v>
      </c>
      <c r="AL41" s="58">
        <v>163.895104</v>
      </c>
      <c r="AM41" s="58">
        <v>165.60226</v>
      </c>
      <c r="AN41" s="58">
        <v>178.893834</v>
      </c>
      <c r="AO41" s="58">
        <v>190.113744</v>
      </c>
      <c r="AP41" s="58">
        <v>223.81123400000001</v>
      </c>
      <c r="AQ41" s="58">
        <v>300.91976399999999</v>
      </c>
      <c r="AR41" s="58">
        <v>420.052548</v>
      </c>
      <c r="AS41" s="58">
        <v>588.87232400000005</v>
      </c>
      <c r="AT41" s="58">
        <v>684.32057799999995</v>
      </c>
      <c r="AU41" s="58">
        <v>753.69086400000003</v>
      </c>
      <c r="AV41" s="58">
        <v>781.54299600000002</v>
      </c>
      <c r="AW41" s="58">
        <v>862.51263600000004</v>
      </c>
      <c r="AX41" s="58">
        <v>931.81026399999996</v>
      </c>
      <c r="AY41" s="58">
        <v>1108.814842</v>
      </c>
      <c r="AZ41" s="58">
        <v>1161.303494</v>
      </c>
      <c r="BA41" s="58">
        <v>1683.58339</v>
      </c>
      <c r="BB41" s="58">
        <v>2033.6554819999999</v>
      </c>
      <c r="BC41" s="58">
        <v>2080.1336219999998</v>
      </c>
      <c r="BD41" s="58">
        <v>2045.580066</v>
      </c>
      <c r="BE41" s="58">
        <v>2134.8823040000002</v>
      </c>
      <c r="BF41" s="58">
        <v>2276.7167319999999</v>
      </c>
      <c r="BG41" s="58">
        <v>2623.6706220000001</v>
      </c>
      <c r="BH41" s="58">
        <v>2647.5427500000001</v>
      </c>
      <c r="BI41" s="58">
        <v>2592.0997499999999</v>
      </c>
      <c r="BJ41" s="58">
        <v>2876.5720000000001</v>
      </c>
      <c r="BK41" s="58">
        <v>3276.7919999999999</v>
      </c>
      <c r="BL41" s="58">
        <v>3285.0540000000001</v>
      </c>
      <c r="BM41" s="58">
        <v>3382.241</v>
      </c>
      <c r="BN41" s="58">
        <v>3810.3090000000002</v>
      </c>
      <c r="BO41" s="58">
        <v>4419.4830000000002</v>
      </c>
      <c r="BP41" s="58">
        <v>4881.29</v>
      </c>
      <c r="BQ41" s="58">
        <v>5328.3389999999999</v>
      </c>
      <c r="BR41" s="58">
        <v>5845.1509999999998</v>
      </c>
      <c r="BS41" s="58">
        <v>6089.4390000000003</v>
      </c>
      <c r="BT41" s="58">
        <v>7081.1059999999998</v>
      </c>
      <c r="BU41" s="58">
        <v>8030.2290000000003</v>
      </c>
      <c r="BV41" s="58">
        <v>8845.3979999999992</v>
      </c>
      <c r="BW41" s="58">
        <v>9520</v>
      </c>
      <c r="BX41" s="58">
        <v>11937.6</v>
      </c>
      <c r="BY41" s="58">
        <v>15272.099999999999</v>
      </c>
      <c r="BZ41" s="58">
        <v>18275.000000000004</v>
      </c>
      <c r="CA41" s="58">
        <v>21383.200000000004</v>
      </c>
      <c r="CB41" s="58">
        <v>23468.3</v>
      </c>
      <c r="CC41" s="58">
        <v>25566.899999999998</v>
      </c>
      <c r="CD41" s="58">
        <v>29660.699999999997</v>
      </c>
      <c r="CE41" s="58">
        <v>35146.199999999997</v>
      </c>
      <c r="CF41" s="58">
        <v>40794</v>
      </c>
      <c r="CG41" s="58">
        <v>44510</v>
      </c>
      <c r="CH41" s="58">
        <v>48611</v>
      </c>
      <c r="CI41" s="58">
        <v>56992</v>
      </c>
      <c r="CJ41" s="58">
        <v>64191</v>
      </c>
      <c r="CK41" s="58">
        <v>72847</v>
      </c>
      <c r="CL41" s="58">
        <v>80806</v>
      </c>
      <c r="CM41" s="58">
        <v>87991</v>
      </c>
      <c r="CN41" s="58">
        <v>95870</v>
      </c>
      <c r="CO41" s="58">
        <v>97937</v>
      </c>
      <c r="CP41" s="58">
        <v>93359</v>
      </c>
      <c r="CQ41" s="58">
        <v>94855</v>
      </c>
      <c r="CR41" s="58">
        <v>99603</v>
      </c>
      <c r="CS41" s="58">
        <v>110429</v>
      </c>
      <c r="CT41" s="58">
        <v>121689</v>
      </c>
      <c r="CU41" s="58">
        <v>131029</v>
      </c>
      <c r="CV41" s="58">
        <v>136965.9</v>
      </c>
      <c r="CW41" s="58">
        <v>146444.10614306002</v>
      </c>
      <c r="CX41" s="58">
        <v>165827.97500000003</v>
      </c>
      <c r="CY41" s="58">
        <v>184624.832112</v>
      </c>
      <c r="CZ41" s="58">
        <v>189421.788</v>
      </c>
      <c r="DA41" s="58">
        <v>206845.86600000001</v>
      </c>
      <c r="DB41" s="58">
        <v>220168.97748587251</v>
      </c>
      <c r="DC41" s="58">
        <v>239023.57400000002</v>
      </c>
      <c r="DD41" s="58">
        <v>259276.6910234486</v>
      </c>
      <c r="DE41" s="58">
        <v>272586.29164364998</v>
      </c>
      <c r="DF41" s="58">
        <v>294917</v>
      </c>
      <c r="DG41" s="58">
        <v>292600</v>
      </c>
      <c r="DH41" s="58">
        <v>284663</v>
      </c>
      <c r="DI41" s="58">
        <v>302022</v>
      </c>
      <c r="DJ41" s="58">
        <v>329874</v>
      </c>
      <c r="DK41" s="58">
        <v>351054</v>
      </c>
      <c r="DL41" s="58">
        <v>360322</v>
      </c>
      <c r="DM41" s="58">
        <v>378298</v>
      </c>
      <c r="DN41" s="58">
        <v>386926</v>
      </c>
      <c r="DO41" s="58">
        <v>409867</v>
      </c>
      <c r="DP41" s="58">
        <v>446905</v>
      </c>
      <c r="DQ41" s="58">
        <v>485286</v>
      </c>
      <c r="DR41" s="58">
        <v>469398</v>
      </c>
      <c r="DS41" s="58">
        <v>519913</v>
      </c>
      <c r="DT41" s="58">
        <v>584358</v>
      </c>
      <c r="DU41" s="213">
        <v>649477</v>
      </c>
      <c r="DV41" s="213">
        <v>685266</v>
      </c>
      <c r="DW41" s="213">
        <v>690721</v>
      </c>
      <c r="DX41" s="213">
        <v>711339</v>
      </c>
      <c r="DY41" s="213">
        <v>755377</v>
      </c>
      <c r="DZ41" s="118"/>
    </row>
    <row r="42" spans="1:174" x14ac:dyDescent="0.35">
      <c r="A42" s="79" t="s">
        <v>252</v>
      </c>
      <c r="B42" s="83" t="s">
        <v>71</v>
      </c>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213">
        <v>8290</v>
      </c>
      <c r="BV42" s="213">
        <v>9135</v>
      </c>
      <c r="BW42" s="213">
        <v>9735</v>
      </c>
      <c r="BX42" s="213">
        <v>12228</v>
      </c>
      <c r="BY42" s="213">
        <v>15643</v>
      </c>
      <c r="BZ42" s="213">
        <v>18727</v>
      </c>
      <c r="CA42" s="213">
        <v>21890</v>
      </c>
      <c r="CB42" s="213">
        <v>24019</v>
      </c>
      <c r="CC42" s="213">
        <v>26129</v>
      </c>
      <c r="CD42" s="213">
        <v>30321</v>
      </c>
      <c r="CE42" s="213">
        <v>35993</v>
      </c>
      <c r="CF42" s="213">
        <v>41499</v>
      </c>
      <c r="CG42" s="213">
        <v>45463</v>
      </c>
      <c r="CH42" s="213">
        <v>49981</v>
      </c>
      <c r="CI42" s="213">
        <v>58817</v>
      </c>
      <c r="CJ42" s="213">
        <v>66206</v>
      </c>
      <c r="CK42" s="213">
        <v>74724</v>
      </c>
      <c r="CL42" s="213">
        <v>83491</v>
      </c>
      <c r="CM42" s="213">
        <v>90748</v>
      </c>
      <c r="CN42" s="213">
        <v>98625</v>
      </c>
      <c r="CO42" s="213">
        <v>100227</v>
      </c>
      <c r="CP42" s="213">
        <v>95840</v>
      </c>
      <c r="CQ42" s="213">
        <v>97633</v>
      </c>
      <c r="CR42" s="213">
        <v>103824</v>
      </c>
      <c r="CS42" s="213">
        <v>113458</v>
      </c>
      <c r="CT42" s="213">
        <v>124429</v>
      </c>
      <c r="CU42" s="213">
        <v>133592</v>
      </c>
      <c r="CV42" s="213">
        <v>140736</v>
      </c>
      <c r="CW42" s="213">
        <v>152063</v>
      </c>
      <c r="CX42" s="213">
        <v>166199</v>
      </c>
      <c r="CY42" s="213">
        <v>182996</v>
      </c>
      <c r="CZ42" s="213">
        <v>187588</v>
      </c>
      <c r="DA42" s="213">
        <v>204613</v>
      </c>
      <c r="DB42" s="213">
        <v>217775</v>
      </c>
      <c r="DC42" s="213">
        <v>235984</v>
      </c>
      <c r="DD42" s="213">
        <v>255943</v>
      </c>
      <c r="DE42" s="213">
        <v>272637</v>
      </c>
      <c r="DF42" s="213">
        <v>294917</v>
      </c>
      <c r="DG42" s="213">
        <v>292600</v>
      </c>
      <c r="DH42" s="213">
        <v>284662</v>
      </c>
      <c r="DI42" s="213">
        <v>302024</v>
      </c>
      <c r="DJ42" s="213">
        <v>329874</v>
      </c>
      <c r="DK42" s="213">
        <v>351052</v>
      </c>
      <c r="DL42" s="213">
        <v>360322</v>
      </c>
      <c r="DM42" s="213">
        <v>378301</v>
      </c>
      <c r="DN42" s="213">
        <v>386924</v>
      </c>
      <c r="DO42" s="213">
        <v>409868</v>
      </c>
      <c r="DP42" s="213">
        <v>446905</v>
      </c>
      <c r="DQ42" s="213">
        <v>485286</v>
      </c>
      <c r="DR42" s="213">
        <v>469398</v>
      </c>
      <c r="DS42" s="213">
        <v>519913</v>
      </c>
      <c r="DT42" s="213">
        <v>584358</v>
      </c>
      <c r="DU42" s="213">
        <v>649477</v>
      </c>
      <c r="DV42" s="213">
        <v>685266</v>
      </c>
      <c r="DW42" s="213">
        <v>690721</v>
      </c>
      <c r="DX42" s="213">
        <v>711339</v>
      </c>
      <c r="DY42" s="213">
        <v>755377</v>
      </c>
      <c r="DZ42" s="118"/>
    </row>
    <row r="43" spans="1:174" x14ac:dyDescent="0.35">
      <c r="A43" s="126"/>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c r="CD43" s="127"/>
      <c r="CE43" s="127"/>
      <c r="CF43" s="127"/>
      <c r="CG43" s="127"/>
      <c r="CH43" s="127"/>
      <c r="CI43" s="127"/>
      <c r="CJ43" s="127"/>
      <c r="CK43" s="127"/>
      <c r="CL43" s="127"/>
      <c r="CM43" s="127"/>
      <c r="CN43" s="127"/>
      <c r="CO43" s="127"/>
      <c r="CP43" s="127"/>
      <c r="CQ43" s="127"/>
      <c r="CR43" s="127"/>
      <c r="CS43" s="127"/>
      <c r="CT43" s="127"/>
      <c r="CU43" s="127"/>
      <c r="CV43" s="127"/>
      <c r="CW43" s="127"/>
      <c r="CX43" s="127"/>
      <c r="CY43" s="127"/>
      <c r="CZ43" s="127"/>
      <c r="DA43" s="127"/>
      <c r="DB43" s="127"/>
      <c r="DC43" s="127"/>
      <c r="DD43" s="127"/>
      <c r="DE43" s="127"/>
      <c r="DF43" s="127"/>
      <c r="DG43" s="127"/>
      <c r="DH43" s="127"/>
      <c r="DI43" s="127"/>
      <c r="DJ43" s="127"/>
      <c r="DK43" s="127"/>
      <c r="DL43" s="127"/>
      <c r="DM43" s="127"/>
      <c r="DN43" s="127"/>
      <c r="DO43" s="127"/>
      <c r="DP43" s="127"/>
      <c r="DQ43" s="127"/>
      <c r="DR43" s="127"/>
      <c r="DS43" s="127"/>
      <c r="DT43" s="127"/>
      <c r="DU43" s="127"/>
      <c r="DV43" s="127"/>
      <c r="DW43" s="127"/>
      <c r="DX43" s="127"/>
    </row>
    <row r="44" spans="1:174" s="83" customFormat="1" x14ac:dyDescent="0.35">
      <c r="A44" s="236"/>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c r="CE44" s="127"/>
      <c r="CF44" s="127"/>
      <c r="CG44" s="127"/>
      <c r="CH44" s="127"/>
      <c r="CI44" s="127"/>
      <c r="CJ44" s="127"/>
      <c r="CK44" s="127"/>
      <c r="CL44" s="127"/>
      <c r="CM44" s="127"/>
      <c r="CN44" s="127"/>
      <c r="CO44" s="127"/>
      <c r="CP44" s="127"/>
      <c r="CQ44" s="127"/>
      <c r="CR44" s="127"/>
      <c r="CS44" s="127"/>
      <c r="CT44" s="127"/>
      <c r="CU44" s="127"/>
      <c r="CV44" s="127"/>
      <c r="CW44" s="127"/>
      <c r="CX44" s="127"/>
      <c r="CY44" s="127"/>
      <c r="CZ44" s="127"/>
      <c r="DA44" s="127"/>
      <c r="DB44" s="127"/>
      <c r="DC44" s="127"/>
      <c r="DD44" s="127"/>
      <c r="DE44" s="127"/>
      <c r="DF44" s="127"/>
      <c r="DG44" s="127"/>
      <c r="DH44" s="127"/>
      <c r="DI44" s="127"/>
      <c r="DJ44" s="127"/>
      <c r="DK44" s="127"/>
      <c r="DL44" s="127"/>
      <c r="DM44" s="127"/>
      <c r="DN44" s="127"/>
      <c r="DO44" s="127"/>
      <c r="DP44" s="127"/>
      <c r="DQ44" s="127"/>
      <c r="DR44" s="127"/>
      <c r="DS44" s="127"/>
      <c r="DT44" s="127"/>
      <c r="DU44" s="127"/>
      <c r="DV44" s="127"/>
      <c r="DW44" s="127"/>
      <c r="DX44" s="127"/>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row>
    <row r="45" spans="1:174" s="83" customFormat="1" x14ac:dyDescent="0.35">
      <c r="A45" s="294" t="s">
        <v>92</v>
      </c>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7"/>
      <c r="CB45" s="127"/>
      <c r="CC45" s="127"/>
      <c r="CD45" s="127"/>
      <c r="CE45" s="127"/>
      <c r="CF45" s="127"/>
      <c r="CG45" s="127"/>
      <c r="CH45" s="127"/>
      <c r="CI45" s="127"/>
      <c r="CJ45" s="127"/>
      <c r="CK45" s="127"/>
      <c r="CL45" s="127"/>
      <c r="CM45" s="127"/>
      <c r="CN45" s="127"/>
      <c r="CO45" s="127"/>
      <c r="CP45" s="127"/>
      <c r="CQ45" s="127"/>
      <c r="CR45" s="127"/>
      <c r="CS45" s="127"/>
      <c r="CT45" s="127"/>
      <c r="CU45" s="127"/>
      <c r="CV45" s="127"/>
      <c r="CW45" s="127"/>
      <c r="CX45" s="127"/>
      <c r="CY45" s="127"/>
      <c r="CZ45" s="127"/>
      <c r="DA45" s="127"/>
      <c r="DB45" s="127"/>
      <c r="DC45" s="127"/>
      <c r="DD45" s="127"/>
      <c r="DE45" s="127"/>
      <c r="DF45" s="127"/>
      <c r="DG45" s="127"/>
      <c r="DH45" s="127"/>
      <c r="DI45" s="127"/>
      <c r="DJ45" s="127"/>
      <c r="DK45" s="127"/>
      <c r="DL45" s="127"/>
      <c r="DM45" s="127"/>
      <c r="DN45" s="127"/>
      <c r="DO45" s="127"/>
      <c r="DP45" s="127"/>
      <c r="DQ45" s="127"/>
      <c r="DR45" s="127"/>
      <c r="DS45" s="127"/>
      <c r="DT45" s="127"/>
      <c r="DU45" s="127"/>
      <c r="DV45" s="127"/>
      <c r="DW45" s="127"/>
      <c r="DX45" s="127"/>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row>
    <row r="46" spans="1:174" x14ac:dyDescent="0.35">
      <c r="A46" s="294" t="s">
        <v>253</v>
      </c>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row>
    <row r="47" spans="1:174" x14ac:dyDescent="0.35">
      <c r="A47" s="294" t="s">
        <v>96</v>
      </c>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row>
    <row r="48" spans="1:174" x14ac:dyDescent="0.35">
      <c r="A48" s="294" t="str">
        <f>"Source: "&amp;'[1]Table of contents'!$B$4</f>
        <v>Source: 2023-24 MYEFO</v>
      </c>
      <c r="DT48" s="58"/>
    </row>
    <row r="49" spans="1:128" x14ac:dyDescent="0.35">
      <c r="A49" s="256"/>
    </row>
    <row r="50" spans="1:128" x14ac:dyDescent="0.35">
      <c r="A50" s="123"/>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c r="CG50" s="129"/>
      <c r="CH50" s="129"/>
      <c r="CI50" s="129"/>
      <c r="CJ50" s="129"/>
      <c r="CK50" s="129"/>
      <c r="CL50" s="129"/>
      <c r="CM50" s="129"/>
      <c r="CN50" s="129"/>
      <c r="CO50" s="129"/>
      <c r="CP50" s="129"/>
      <c r="CQ50" s="129"/>
      <c r="CR50" s="129"/>
      <c r="CS50" s="129"/>
      <c r="CT50" s="129"/>
      <c r="CU50" s="129"/>
      <c r="CV50" s="129"/>
      <c r="CW50" s="129"/>
      <c r="CX50" s="58"/>
      <c r="CY50" s="58"/>
      <c r="CZ50" s="58"/>
      <c r="DA50" s="58"/>
      <c r="DB50" s="58"/>
      <c r="DC50" s="58"/>
      <c r="DD50" s="58"/>
      <c r="DE50" s="58"/>
      <c r="DF50" s="58"/>
      <c r="DG50" s="58"/>
      <c r="DH50" s="58"/>
      <c r="DI50" s="58"/>
      <c r="DJ50" s="58"/>
      <c r="DK50" s="58"/>
      <c r="DL50" s="58"/>
      <c r="DM50" s="58"/>
      <c r="DN50" s="58"/>
      <c r="DO50" s="58"/>
      <c r="DP50" s="58"/>
      <c r="DQ50" s="58"/>
      <c r="DR50" s="58"/>
      <c r="DS50" s="58"/>
      <c r="DT50" s="58"/>
      <c r="DU50" s="58"/>
      <c r="DV50" s="58"/>
      <c r="DW50" s="58"/>
      <c r="DX50" s="58"/>
    </row>
    <row r="51" spans="1:128" x14ac:dyDescent="0.35">
      <c r="A51" s="123"/>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c r="CG51" s="129"/>
      <c r="CH51" s="129"/>
      <c r="CI51" s="129"/>
      <c r="CJ51" s="129"/>
      <c r="CK51" s="129"/>
      <c r="CL51" s="129"/>
      <c r="CM51" s="129"/>
      <c r="CN51" s="129"/>
      <c r="CO51" s="129"/>
      <c r="CP51" s="129"/>
      <c r="CQ51" s="129"/>
      <c r="CR51" s="129"/>
      <c r="CS51" s="129"/>
      <c r="CT51" s="129"/>
      <c r="CU51" s="129"/>
      <c r="CV51" s="129"/>
      <c r="CW51" s="129"/>
      <c r="CX51" s="58"/>
      <c r="CY51" s="58"/>
      <c r="CZ51" s="58"/>
      <c r="DA51" s="58"/>
      <c r="DB51" s="58"/>
      <c r="DC51" s="58"/>
      <c r="DD51" s="58"/>
      <c r="DE51" s="58"/>
      <c r="DF51" s="58"/>
      <c r="DG51" s="58"/>
      <c r="DH51" s="58"/>
      <c r="DI51" s="58"/>
      <c r="DJ51" s="58"/>
      <c r="DK51" s="58"/>
      <c r="DL51" s="58"/>
      <c r="DM51" s="58"/>
      <c r="DN51" s="58"/>
      <c r="DO51" s="58"/>
      <c r="DP51" s="58"/>
      <c r="DQ51" s="58"/>
      <c r="DR51" s="58"/>
      <c r="DS51" s="58"/>
      <c r="DT51" s="58"/>
      <c r="DU51" s="58"/>
      <c r="DV51" s="58"/>
      <c r="DW51" s="58"/>
      <c r="DX51" s="58"/>
    </row>
    <row r="52" spans="1:128" x14ac:dyDescent="0.35">
      <c r="A52" s="123"/>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c r="CG52" s="129"/>
      <c r="CH52" s="129"/>
      <c r="CI52" s="129"/>
      <c r="CJ52" s="129"/>
      <c r="CK52" s="129"/>
      <c r="CL52" s="129"/>
      <c r="CM52" s="129"/>
      <c r="CN52" s="129"/>
      <c r="CO52" s="129"/>
      <c r="CP52" s="129"/>
      <c r="CQ52" s="129"/>
      <c r="CR52" s="129"/>
      <c r="CS52" s="129"/>
      <c r="CT52" s="129"/>
      <c r="CU52" s="129"/>
      <c r="CV52" s="129"/>
      <c r="CW52" s="129"/>
      <c r="CX52" s="58"/>
      <c r="CY52" s="58"/>
      <c r="CZ52" s="58"/>
      <c r="DA52" s="58"/>
      <c r="DB52" s="58"/>
      <c r="DC52" s="58"/>
      <c r="DD52" s="58"/>
      <c r="DE52" s="58"/>
      <c r="DF52" s="58"/>
      <c r="DG52" s="58"/>
      <c r="DH52" s="58"/>
      <c r="DI52" s="58"/>
      <c r="DJ52" s="58"/>
      <c r="DK52" s="58"/>
      <c r="DL52" s="58"/>
      <c r="DM52" s="58"/>
      <c r="DN52" s="58"/>
      <c r="DO52" s="58"/>
      <c r="DP52" s="58"/>
      <c r="DQ52" s="58"/>
      <c r="DR52" s="58"/>
      <c r="DS52" s="58"/>
      <c r="DT52" s="58"/>
      <c r="DU52" s="58"/>
      <c r="DV52" s="58"/>
      <c r="DW52" s="58"/>
      <c r="DX52" s="58"/>
    </row>
    <row r="53" spans="1:128" s="123" customFormat="1" x14ac:dyDescent="0.35"/>
    <row r="54" spans="1:128" s="123" customFormat="1" x14ac:dyDescent="0.35"/>
    <row r="55" spans="1:128" s="123" customFormat="1" x14ac:dyDescent="0.35"/>
    <row r="56" spans="1:128" s="123" customFormat="1" x14ac:dyDescent="0.35"/>
    <row r="57" spans="1:128" s="123" customFormat="1" x14ac:dyDescent="0.35"/>
    <row r="58" spans="1:128" s="123" customFormat="1" x14ac:dyDescent="0.35"/>
    <row r="59" spans="1:128" s="123" customFormat="1" x14ac:dyDescent="0.35"/>
    <row r="60" spans="1:128" s="123" customFormat="1" x14ac:dyDescent="0.35"/>
    <row r="61" spans="1:128" s="123" customFormat="1" x14ac:dyDescent="0.35"/>
    <row r="62" spans="1:128" s="123" customFormat="1" x14ac:dyDescent="0.35"/>
    <row r="63" spans="1:128" s="123" customFormat="1" x14ac:dyDescent="0.35"/>
    <row r="64" spans="1:128" x14ac:dyDescent="0.35">
      <c r="A64" s="124"/>
      <c r="CX64" s="58"/>
      <c r="CY64" s="58"/>
      <c r="CZ64" s="58"/>
      <c r="DA64" s="58"/>
      <c r="DB64" s="58"/>
      <c r="DC64" s="58"/>
      <c r="DD64" s="58"/>
      <c r="DE64" s="58"/>
      <c r="DF64" s="58"/>
      <c r="DG64" s="58"/>
      <c r="DH64" s="58"/>
      <c r="DI64" s="58"/>
      <c r="DJ64" s="58"/>
      <c r="DK64" s="58"/>
      <c r="DL64" s="58"/>
      <c r="DM64" s="58"/>
      <c r="DN64" s="58"/>
      <c r="DO64" s="58"/>
      <c r="DP64" s="58"/>
      <c r="DQ64" s="58"/>
      <c r="DR64" s="58"/>
      <c r="DS64" s="58"/>
      <c r="DT64" s="58"/>
      <c r="DU64" s="58"/>
      <c r="DV64" s="58"/>
      <c r="DW64" s="58"/>
      <c r="DX64" s="58"/>
    </row>
    <row r="65" spans="1:171" x14ac:dyDescent="0.35">
      <c r="A65" s="123"/>
      <c r="CX65" s="58"/>
      <c r="CY65" s="58"/>
      <c r="CZ65" s="58"/>
      <c r="DA65" s="58"/>
      <c r="DB65" s="58"/>
      <c r="DC65" s="58"/>
      <c r="DD65" s="58"/>
      <c r="DE65" s="58"/>
      <c r="DF65" s="58"/>
      <c r="DG65" s="58"/>
      <c r="DH65" s="58"/>
      <c r="DI65" s="58"/>
      <c r="DJ65" s="58"/>
      <c r="DK65" s="58"/>
      <c r="DL65" s="58"/>
      <c r="DM65" s="58"/>
      <c r="DN65" s="58"/>
      <c r="DO65" s="58"/>
      <c r="DP65" s="58"/>
      <c r="DQ65" s="58"/>
      <c r="DR65" s="58"/>
      <c r="DS65" s="58"/>
      <c r="DT65" s="58"/>
      <c r="DU65" s="58"/>
      <c r="DV65" s="58"/>
      <c r="DW65" s="58"/>
      <c r="DX65" s="58"/>
      <c r="DZ65" s="58"/>
      <c r="EA65" s="58"/>
      <c r="EB65" s="58"/>
      <c r="EC65" s="58"/>
    </row>
    <row r="66" spans="1:171" x14ac:dyDescent="0.35">
      <c r="A66" s="123"/>
      <c r="CX66" s="58"/>
      <c r="CY66" s="58"/>
      <c r="CZ66" s="58"/>
      <c r="DA66" s="58"/>
      <c r="DB66" s="58"/>
      <c r="DC66" s="58"/>
      <c r="DD66" s="58"/>
      <c r="DE66" s="58"/>
      <c r="DF66" s="58"/>
      <c r="DG66" s="58"/>
      <c r="DH66" s="58"/>
      <c r="DI66" s="58"/>
      <c r="DJ66" s="58"/>
      <c r="DK66" s="58"/>
      <c r="DL66" s="58"/>
      <c r="DM66" s="58"/>
      <c r="DN66" s="58"/>
      <c r="DO66" s="58"/>
      <c r="DP66" s="58"/>
      <c r="DQ66" s="58"/>
      <c r="DR66" s="58"/>
      <c r="DS66" s="58"/>
      <c r="DT66" s="58"/>
      <c r="DU66" s="58"/>
      <c r="DV66" s="58"/>
      <c r="DW66" s="58"/>
      <c r="DX66" s="58"/>
      <c r="DZ66" s="58"/>
      <c r="EA66" s="58"/>
      <c r="EB66" s="58"/>
      <c r="EC66" s="58"/>
    </row>
    <row r="67" spans="1:171" x14ac:dyDescent="0.35">
      <c r="A67" s="123"/>
      <c r="CX67" s="58"/>
      <c r="CY67" s="58"/>
      <c r="CZ67" s="58"/>
      <c r="DA67" s="58"/>
      <c r="DB67" s="58"/>
      <c r="DC67" s="58"/>
      <c r="DD67" s="58"/>
      <c r="DE67" s="58"/>
      <c r="DF67" s="58"/>
      <c r="DG67" s="58"/>
      <c r="DH67" s="58"/>
      <c r="DI67" s="58"/>
      <c r="DJ67" s="58"/>
      <c r="DK67" s="58"/>
      <c r="DL67" s="58"/>
      <c r="DM67" s="58"/>
      <c r="DN67" s="58"/>
      <c r="DO67" s="58"/>
      <c r="DP67" s="58"/>
      <c r="DQ67" s="58"/>
      <c r="DR67" s="58"/>
      <c r="DS67" s="58"/>
      <c r="DT67" s="58"/>
      <c r="DU67" s="58"/>
      <c r="DV67" s="58"/>
      <c r="DW67" s="58"/>
      <c r="DX67" s="58"/>
      <c r="DZ67" s="58"/>
      <c r="EA67" s="58"/>
      <c r="EB67" s="58"/>
      <c r="EC67" s="58"/>
    </row>
    <row r="68" spans="1:171" x14ac:dyDescent="0.35">
      <c r="A68" s="124"/>
      <c r="CX68" s="58"/>
      <c r="CY68" s="58"/>
      <c r="CZ68" s="58"/>
      <c r="DA68" s="58"/>
      <c r="DB68" s="58"/>
      <c r="DC68" s="58"/>
      <c r="DD68" s="58"/>
      <c r="DE68" s="58"/>
      <c r="DF68" s="58"/>
      <c r="DG68" s="58"/>
      <c r="DH68" s="58"/>
      <c r="DI68" s="58"/>
      <c r="DJ68" s="58"/>
      <c r="DK68" s="58"/>
      <c r="DL68" s="58"/>
      <c r="DM68" s="58"/>
      <c r="DN68" s="58"/>
      <c r="DO68" s="58"/>
      <c r="DP68" s="58"/>
      <c r="DQ68" s="58"/>
      <c r="DR68" s="58"/>
      <c r="DS68" s="58"/>
      <c r="DT68" s="58"/>
      <c r="DU68" s="58"/>
      <c r="DV68" s="58"/>
      <c r="DW68" s="58"/>
      <c r="DX68" s="58"/>
      <c r="DZ68" s="58"/>
      <c r="EA68" s="58"/>
      <c r="EB68" s="58"/>
      <c r="EC68" s="58"/>
    </row>
    <row r="69" spans="1:171" x14ac:dyDescent="0.35">
      <c r="A69" s="122"/>
      <c r="CX69" s="58"/>
      <c r="CY69" s="58"/>
      <c r="CZ69" s="58"/>
      <c r="DA69" s="58"/>
      <c r="DB69" s="58"/>
      <c r="DC69" s="58"/>
      <c r="DD69" s="58"/>
      <c r="DE69" s="58"/>
      <c r="DF69" s="58"/>
      <c r="DG69" s="58"/>
      <c r="DH69" s="58"/>
      <c r="DI69" s="58"/>
      <c r="DJ69" s="58"/>
      <c r="DK69" s="58"/>
      <c r="DL69" s="58"/>
      <c r="DM69" s="58"/>
      <c r="DN69" s="58"/>
      <c r="DO69" s="58"/>
      <c r="DP69" s="58"/>
      <c r="DQ69" s="58"/>
      <c r="DR69" s="58"/>
      <c r="DS69" s="58"/>
      <c r="DT69" s="58"/>
      <c r="DU69" s="58"/>
      <c r="DV69" s="58"/>
      <c r="DW69" s="58"/>
      <c r="DX69" s="58"/>
      <c r="DZ69" s="58"/>
      <c r="EA69" s="58"/>
      <c r="EB69" s="58"/>
      <c r="EC69" s="58"/>
    </row>
    <row r="70" spans="1:171" x14ac:dyDescent="0.35">
      <c r="A70" s="122"/>
      <c r="CX70" s="58"/>
      <c r="CY70" s="58"/>
      <c r="CZ70" s="58"/>
      <c r="DA70" s="58"/>
      <c r="DB70" s="58"/>
      <c r="DC70" s="58"/>
      <c r="DD70" s="58"/>
      <c r="DE70" s="58"/>
      <c r="DF70" s="58"/>
      <c r="DG70" s="58"/>
      <c r="DH70" s="58"/>
      <c r="DI70" s="58"/>
      <c r="DJ70" s="58"/>
      <c r="DK70" s="58"/>
      <c r="DL70" s="58"/>
      <c r="DM70" s="58"/>
      <c r="DN70" s="58"/>
      <c r="DO70" s="58"/>
      <c r="DP70" s="58"/>
      <c r="DQ70" s="58"/>
      <c r="DR70" s="58"/>
      <c r="DS70" s="58"/>
      <c r="DT70" s="58"/>
      <c r="DU70" s="58"/>
      <c r="DV70" s="58"/>
      <c r="DW70" s="58"/>
      <c r="DX70" s="58"/>
      <c r="DZ70" s="58"/>
      <c r="EA70" s="58"/>
      <c r="EB70" s="58"/>
      <c r="EC70" s="58"/>
    </row>
    <row r="71" spans="1:171" x14ac:dyDescent="0.35">
      <c r="A71" s="123"/>
      <c r="CX71" s="58"/>
      <c r="CY71" s="58"/>
      <c r="CZ71" s="58"/>
      <c r="DA71" s="58"/>
      <c r="DB71" s="58"/>
      <c r="DC71" s="58"/>
      <c r="DD71" s="58"/>
      <c r="DE71" s="58"/>
      <c r="DF71" s="58"/>
      <c r="DG71" s="58"/>
      <c r="DH71" s="58"/>
      <c r="DI71" s="58"/>
      <c r="DJ71" s="58"/>
      <c r="DK71" s="58"/>
      <c r="DL71" s="58"/>
      <c r="DM71" s="58"/>
      <c r="DN71" s="58"/>
      <c r="DO71" s="58"/>
      <c r="DP71" s="58"/>
      <c r="DQ71" s="58"/>
      <c r="DR71" s="58"/>
      <c r="DS71" s="58"/>
      <c r="DT71" s="58"/>
      <c r="DU71" s="58"/>
      <c r="DV71" s="58"/>
      <c r="DW71" s="58"/>
      <c r="DX71" s="58"/>
      <c r="DZ71" s="58"/>
      <c r="EA71" s="58"/>
      <c r="EB71" s="58"/>
      <c r="EC71" s="58"/>
    </row>
    <row r="72" spans="1:171" x14ac:dyDescent="0.35">
      <c r="A72" s="123"/>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58"/>
      <c r="DU72" s="131"/>
      <c r="DV72" s="131"/>
      <c r="DW72" s="131"/>
      <c r="DX72" s="131"/>
      <c r="DZ72" s="58"/>
      <c r="EA72" s="58"/>
      <c r="EB72" s="58"/>
      <c r="EC72" s="58"/>
    </row>
    <row r="73" spans="1:171" x14ac:dyDescent="0.35">
      <c r="A73" s="123"/>
      <c r="CW73" s="129"/>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Z73" s="58"/>
      <c r="EA73" s="58"/>
      <c r="EB73" s="58"/>
      <c r="EC73" s="58"/>
    </row>
    <row r="74" spans="1:171" x14ac:dyDescent="0.35">
      <c r="A74" s="123"/>
      <c r="DY74" s="121"/>
      <c r="DZ74" s="58"/>
      <c r="EA74" s="58"/>
      <c r="EB74" s="58"/>
      <c r="EC74" s="58"/>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FG74" s="81"/>
      <c r="FH74" s="81"/>
      <c r="FI74" s="81"/>
      <c r="FJ74" s="81"/>
      <c r="FK74" s="81"/>
      <c r="FL74" s="81"/>
      <c r="FM74" s="81"/>
      <c r="FN74" s="81"/>
      <c r="FO74" s="81"/>
    </row>
    <row r="75" spans="1:171" x14ac:dyDescent="0.35">
      <c r="A75" s="123"/>
      <c r="CW75" s="129"/>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Z75" s="58"/>
      <c r="EA75" s="58"/>
      <c r="EB75" s="58"/>
      <c r="EC75" s="58"/>
    </row>
    <row r="76" spans="1:171" x14ac:dyDescent="0.35">
      <c r="A76" s="123"/>
      <c r="DY76" s="121"/>
      <c r="DZ76" s="58"/>
      <c r="EA76" s="58"/>
      <c r="EB76" s="58"/>
      <c r="EC76" s="58"/>
      <c r="ED76" s="121"/>
      <c r="EE76" s="121"/>
      <c r="EF76" s="121"/>
      <c r="EG76" s="121"/>
      <c r="EH76" s="121"/>
      <c r="EI76" s="121"/>
      <c r="EJ76" s="121"/>
      <c r="EK76" s="121"/>
      <c r="EL76" s="121"/>
      <c r="EM76" s="121"/>
      <c r="EN76" s="121"/>
      <c r="EO76" s="121"/>
      <c r="EP76" s="121"/>
      <c r="EQ76" s="121"/>
      <c r="ER76" s="121"/>
      <c r="ES76" s="121"/>
      <c r="ET76" s="121"/>
      <c r="EU76" s="121"/>
      <c r="EV76" s="121"/>
      <c r="EW76" s="121"/>
      <c r="EX76" s="121"/>
      <c r="EY76" s="121"/>
      <c r="FG76" s="81"/>
      <c r="FH76" s="81"/>
      <c r="FI76" s="81"/>
      <c r="FJ76" s="81"/>
      <c r="FK76" s="81"/>
      <c r="FL76" s="81"/>
      <c r="FM76" s="81"/>
      <c r="FN76" s="81"/>
      <c r="FO76" s="81"/>
    </row>
    <row r="77" spans="1:171" x14ac:dyDescent="0.35">
      <c r="A77" s="123"/>
    </row>
    <row r="78" spans="1:171" x14ac:dyDescent="0.35">
      <c r="A78" s="122"/>
      <c r="CW78" s="129"/>
      <c r="CX78" s="58"/>
      <c r="CY78" s="58"/>
      <c r="CZ78" s="58"/>
      <c r="DA78" s="58"/>
      <c r="DB78" s="58"/>
      <c r="DC78" s="58"/>
      <c r="DD78" s="58"/>
      <c r="DE78" s="58"/>
      <c r="DF78" s="58"/>
      <c r="DG78" s="58"/>
      <c r="DH78" s="58"/>
      <c r="DI78" s="58"/>
      <c r="DJ78" s="58"/>
      <c r="DK78" s="58"/>
      <c r="DL78" s="58"/>
      <c r="DM78" s="58"/>
      <c r="DN78" s="58"/>
      <c r="DO78" s="58"/>
      <c r="DP78" s="58"/>
      <c r="DQ78" s="58"/>
      <c r="DR78" s="58"/>
      <c r="DS78" s="58"/>
      <c r="DT78" s="58"/>
      <c r="DU78" s="58"/>
      <c r="DV78" s="58"/>
      <c r="DW78" s="58"/>
      <c r="DX78" s="58"/>
    </row>
    <row r="79" spans="1:171" x14ac:dyDescent="0.35">
      <c r="A79" s="79"/>
      <c r="CW79" s="129"/>
      <c r="CX79" s="58"/>
      <c r="CY79" s="58"/>
      <c r="CZ79" s="58"/>
      <c r="DA79" s="58"/>
      <c r="DB79" s="58"/>
      <c r="DC79" s="58"/>
      <c r="DD79" s="58"/>
      <c r="DE79" s="58"/>
      <c r="DF79" s="58"/>
      <c r="DG79" s="58"/>
      <c r="DH79" s="58"/>
      <c r="DI79" s="58"/>
      <c r="DJ79" s="58"/>
      <c r="DK79" s="58"/>
      <c r="DL79" s="58"/>
      <c r="DM79" s="58"/>
      <c r="DN79" s="58"/>
      <c r="DO79" s="58"/>
      <c r="DP79" s="58"/>
      <c r="DQ79" s="58"/>
      <c r="DR79" s="58"/>
      <c r="DS79" s="58"/>
      <c r="DT79" s="58"/>
      <c r="DU79" s="58"/>
      <c r="DV79" s="58"/>
      <c r="DW79" s="58"/>
      <c r="DX79" s="58"/>
    </row>
    <row r="80" spans="1:171" x14ac:dyDescent="0.35">
      <c r="A80" s="122"/>
      <c r="CW80" s="129"/>
      <c r="CX80" s="58"/>
      <c r="CY80" s="58"/>
      <c r="CZ80" s="58"/>
      <c r="DA80" s="58"/>
      <c r="DB80" s="58"/>
      <c r="DC80" s="58"/>
      <c r="DD80" s="58"/>
      <c r="DE80" s="58"/>
      <c r="DF80" s="58"/>
      <c r="DG80" s="58"/>
      <c r="DH80" s="58"/>
      <c r="DI80" s="58"/>
      <c r="DJ80" s="58"/>
      <c r="DK80" s="58"/>
      <c r="DL80" s="58"/>
      <c r="DM80" s="58"/>
      <c r="DN80" s="58"/>
      <c r="DO80" s="58"/>
      <c r="DP80" s="58"/>
      <c r="DQ80" s="58"/>
      <c r="DR80" s="58"/>
      <c r="DS80" s="58"/>
      <c r="DT80" s="58"/>
      <c r="DU80" s="58"/>
      <c r="DV80" s="58"/>
      <c r="DW80" s="58"/>
      <c r="DX80" s="58"/>
    </row>
    <row r="81" spans="1:171" x14ac:dyDescent="0.35">
      <c r="A81" s="125"/>
      <c r="DY81" s="121"/>
      <c r="DZ81" s="121"/>
      <c r="EA81" s="121"/>
      <c r="EB81" s="121"/>
      <c r="EC81" s="121"/>
      <c r="ED81" s="121"/>
      <c r="EE81" s="121"/>
      <c r="EF81" s="121"/>
      <c r="EG81" s="121"/>
      <c r="EH81" s="121"/>
      <c r="EI81" s="121"/>
      <c r="EJ81" s="121"/>
      <c r="EK81" s="121"/>
      <c r="EL81" s="121"/>
      <c r="EM81" s="121"/>
      <c r="EN81" s="121"/>
      <c r="EO81" s="121"/>
      <c r="EP81" s="121"/>
      <c r="EQ81" s="121"/>
      <c r="ER81" s="121"/>
      <c r="ES81" s="121"/>
      <c r="ET81" s="121"/>
      <c r="EU81" s="121"/>
      <c r="EV81" s="121"/>
      <c r="EW81" s="121"/>
      <c r="EX81" s="121"/>
      <c r="EY81" s="121"/>
      <c r="FG81" s="81"/>
      <c r="FH81" s="81"/>
      <c r="FI81" s="81"/>
      <c r="FJ81" s="81"/>
      <c r="FK81" s="81"/>
      <c r="FL81" s="81"/>
      <c r="FM81" s="81"/>
      <c r="FN81" s="81"/>
      <c r="FO81" s="81"/>
    </row>
    <row r="82" spans="1:171" x14ac:dyDescent="0.35">
      <c r="A82" s="123"/>
      <c r="CW82" s="129"/>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row>
    <row r="83" spans="1:171" x14ac:dyDescent="0.35">
      <c r="A83" s="123"/>
      <c r="CX83" s="81"/>
      <c r="CY83" s="81"/>
      <c r="CZ83" s="81"/>
      <c r="DA83" s="81"/>
      <c r="DB83" s="81"/>
      <c r="DC83" s="81"/>
      <c r="DT83" s="81"/>
      <c r="DU83" s="81"/>
    </row>
    <row r="84" spans="1:171" x14ac:dyDescent="0.35">
      <c r="A84" s="122"/>
    </row>
    <row r="85" spans="1:171" x14ac:dyDescent="0.35">
      <c r="A85" s="79"/>
    </row>
    <row r="90" spans="1:171" x14ac:dyDescent="0.35">
      <c r="A90" s="122"/>
    </row>
    <row r="91" spans="1:171" x14ac:dyDescent="0.35">
      <c r="A91" s="123"/>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c r="CG91" s="129"/>
      <c r="CH91" s="129"/>
      <c r="CI91" s="129"/>
      <c r="CJ91" s="129"/>
      <c r="CK91" s="129"/>
      <c r="CL91" s="129"/>
      <c r="CM91" s="129"/>
      <c r="CN91" s="129"/>
      <c r="CO91" s="129"/>
      <c r="CP91" s="129"/>
      <c r="CQ91" s="129"/>
      <c r="CR91" s="129"/>
      <c r="CS91" s="129"/>
      <c r="CT91" s="129"/>
      <c r="CU91" s="129"/>
      <c r="CV91" s="129"/>
      <c r="CW91" s="129"/>
      <c r="CX91" s="58"/>
      <c r="CY91" s="58"/>
      <c r="CZ91" s="58"/>
      <c r="DA91" s="58"/>
      <c r="DB91" s="58"/>
      <c r="DC91" s="58"/>
      <c r="DD91" s="58"/>
      <c r="DE91" s="58"/>
      <c r="DF91" s="58"/>
      <c r="DG91" s="58"/>
      <c r="DH91" s="58"/>
      <c r="DI91" s="58"/>
      <c r="DJ91" s="58"/>
      <c r="DK91" s="58"/>
      <c r="DL91" s="58"/>
      <c r="DM91" s="58"/>
      <c r="DN91" s="58"/>
      <c r="DO91" s="58"/>
      <c r="DP91" s="58"/>
      <c r="DQ91" s="58"/>
      <c r="DR91" s="58"/>
      <c r="DS91" s="58"/>
      <c r="DT91" s="58"/>
      <c r="DU91" s="58"/>
      <c r="DV91" s="58"/>
      <c r="DW91" s="58"/>
      <c r="DX91" s="58"/>
    </row>
    <row r="92" spans="1:171" x14ac:dyDescent="0.35">
      <c r="A92" s="123"/>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129"/>
      <c r="BI92" s="129"/>
      <c r="BJ92" s="129"/>
      <c r="BK92" s="129"/>
      <c r="BL92" s="129"/>
      <c r="BM92" s="129"/>
      <c r="BN92" s="129"/>
      <c r="BO92" s="129"/>
      <c r="BP92" s="129"/>
      <c r="BQ92" s="129"/>
      <c r="BR92" s="129"/>
      <c r="BS92" s="129"/>
      <c r="BT92" s="129"/>
      <c r="BU92" s="129"/>
      <c r="BV92" s="129"/>
      <c r="BW92" s="129"/>
      <c r="BX92" s="129"/>
      <c r="BY92" s="129"/>
      <c r="BZ92" s="129"/>
      <c r="CA92" s="129"/>
      <c r="CB92" s="129"/>
      <c r="CC92" s="129"/>
      <c r="CD92" s="129"/>
      <c r="CE92" s="129"/>
      <c r="CF92" s="129"/>
      <c r="CG92" s="129"/>
      <c r="CH92" s="129"/>
      <c r="CI92" s="129"/>
      <c r="CJ92" s="129"/>
      <c r="CK92" s="129"/>
      <c r="CL92" s="129"/>
      <c r="CM92" s="129"/>
      <c r="CN92" s="129"/>
      <c r="CO92" s="129"/>
      <c r="CP92" s="129"/>
      <c r="CQ92" s="129"/>
      <c r="CR92" s="129"/>
      <c r="CS92" s="129"/>
      <c r="CT92" s="129"/>
      <c r="CU92" s="129"/>
      <c r="CV92" s="129"/>
      <c r="CW92" s="129"/>
      <c r="CX92" s="58"/>
      <c r="CY92" s="58"/>
      <c r="CZ92" s="58"/>
      <c r="DA92" s="58"/>
      <c r="DB92" s="58"/>
      <c r="DC92" s="58"/>
      <c r="DD92" s="58"/>
      <c r="DE92" s="58"/>
      <c r="DF92" s="58"/>
      <c r="DG92" s="58"/>
      <c r="DH92" s="58"/>
      <c r="DI92" s="58"/>
      <c r="DJ92" s="58"/>
      <c r="DK92" s="58"/>
      <c r="DL92" s="58"/>
      <c r="DM92" s="58"/>
      <c r="DN92" s="58"/>
      <c r="DO92" s="58"/>
      <c r="DP92" s="58"/>
      <c r="DQ92" s="58"/>
      <c r="DR92" s="58"/>
      <c r="DS92" s="58"/>
      <c r="DT92" s="58"/>
      <c r="DU92" s="58"/>
      <c r="DV92" s="58"/>
      <c r="DW92" s="58"/>
      <c r="DX92" s="58"/>
    </row>
    <row r="93" spans="1:171" x14ac:dyDescent="0.35">
      <c r="A93" s="123"/>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c r="BE93" s="129"/>
      <c r="BF93" s="129"/>
      <c r="BG93" s="129"/>
      <c r="BH93" s="129"/>
      <c r="BI93" s="129"/>
      <c r="BJ93" s="129"/>
      <c r="BK93" s="129"/>
      <c r="BL93" s="129"/>
      <c r="BM93" s="129"/>
      <c r="BN93" s="129"/>
      <c r="BO93" s="129"/>
      <c r="BP93" s="129"/>
      <c r="BQ93" s="129"/>
      <c r="BR93" s="129"/>
      <c r="BS93" s="129"/>
      <c r="BT93" s="129"/>
      <c r="BU93" s="129"/>
      <c r="BV93" s="129"/>
      <c r="BW93" s="129"/>
      <c r="BX93" s="129"/>
      <c r="BY93" s="129"/>
      <c r="BZ93" s="129"/>
      <c r="CA93" s="129"/>
      <c r="CB93" s="129"/>
      <c r="CC93" s="129"/>
      <c r="CD93" s="129"/>
      <c r="CE93" s="129"/>
      <c r="CF93" s="129"/>
      <c r="CG93" s="129"/>
      <c r="CH93" s="129"/>
      <c r="CI93" s="129"/>
      <c r="CJ93" s="129"/>
      <c r="CK93" s="129"/>
      <c r="CL93" s="129"/>
      <c r="CM93" s="129"/>
      <c r="CN93" s="129"/>
      <c r="CO93" s="129"/>
      <c r="CP93" s="129"/>
      <c r="CQ93" s="129"/>
      <c r="CR93" s="129"/>
      <c r="CS93" s="129"/>
      <c r="CT93" s="129"/>
      <c r="CU93" s="129"/>
      <c r="CV93" s="129"/>
      <c r="CW93" s="129"/>
      <c r="CX93" s="58"/>
      <c r="CY93" s="58"/>
      <c r="CZ93" s="58"/>
      <c r="DA93" s="58"/>
      <c r="DB93" s="58"/>
      <c r="DC93" s="58"/>
      <c r="DD93" s="58"/>
      <c r="DE93" s="58"/>
      <c r="DF93" s="58"/>
      <c r="DG93" s="58"/>
      <c r="DH93" s="58"/>
      <c r="DI93" s="58"/>
      <c r="DJ93" s="58"/>
      <c r="DK93" s="58"/>
      <c r="DL93" s="58"/>
      <c r="DM93" s="58"/>
      <c r="DN93" s="58"/>
      <c r="DO93" s="58"/>
      <c r="DP93" s="58"/>
      <c r="DQ93" s="58"/>
      <c r="DR93" s="58"/>
      <c r="DS93" s="58"/>
      <c r="DT93" s="58"/>
      <c r="DU93" s="58"/>
      <c r="DV93" s="58"/>
      <c r="DW93" s="58"/>
      <c r="DX93" s="58"/>
    </row>
    <row r="94" spans="1:171" x14ac:dyDescent="0.35">
      <c r="A94" s="124"/>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c r="CG94" s="129"/>
      <c r="CH94" s="129"/>
      <c r="CI94" s="129"/>
      <c r="CJ94" s="129"/>
      <c r="CK94" s="129"/>
      <c r="CL94" s="129"/>
      <c r="CM94" s="129"/>
      <c r="CN94" s="129"/>
      <c r="CO94" s="129"/>
      <c r="CP94" s="129"/>
      <c r="CQ94" s="129"/>
      <c r="CR94" s="129"/>
      <c r="CS94" s="129"/>
      <c r="CT94" s="129"/>
      <c r="CU94" s="129"/>
      <c r="CV94" s="129"/>
      <c r="CW94" s="129"/>
      <c r="CX94" s="58"/>
      <c r="CY94" s="58"/>
      <c r="CZ94" s="58"/>
      <c r="DA94" s="58"/>
      <c r="DB94" s="58"/>
      <c r="DC94" s="58"/>
      <c r="DD94" s="58"/>
      <c r="DE94" s="58"/>
      <c r="DF94" s="58"/>
      <c r="DG94" s="58"/>
      <c r="DH94" s="58"/>
      <c r="DI94" s="58"/>
      <c r="DJ94" s="58"/>
      <c r="DK94" s="58"/>
      <c r="DL94" s="58"/>
      <c r="DM94" s="58"/>
      <c r="DN94" s="58"/>
      <c r="DO94" s="58"/>
      <c r="DP94" s="58"/>
      <c r="DQ94" s="58"/>
      <c r="DR94" s="58"/>
      <c r="DS94" s="58"/>
      <c r="DT94" s="58"/>
      <c r="DU94" s="58"/>
      <c r="DV94" s="58"/>
      <c r="DW94" s="58"/>
      <c r="DX94" s="58"/>
    </row>
    <row r="95" spans="1:171" x14ac:dyDescent="0.35">
      <c r="A95" s="124"/>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129"/>
      <c r="BC95" s="129"/>
      <c r="BD95" s="129"/>
      <c r="BE95" s="129"/>
      <c r="BF95" s="129"/>
      <c r="BG95" s="129"/>
      <c r="BH95" s="129"/>
      <c r="BI95" s="129"/>
      <c r="BJ95" s="129"/>
      <c r="BK95" s="129"/>
      <c r="BL95" s="129"/>
      <c r="BM95" s="129"/>
      <c r="BN95" s="129"/>
      <c r="BO95" s="129"/>
      <c r="BP95" s="129"/>
      <c r="BQ95" s="129"/>
      <c r="BR95" s="129"/>
      <c r="BS95" s="129"/>
      <c r="BT95" s="129"/>
      <c r="BU95" s="129"/>
      <c r="BV95" s="129"/>
      <c r="BW95" s="129"/>
      <c r="BX95" s="129"/>
      <c r="BY95" s="129"/>
      <c r="BZ95" s="129"/>
      <c r="CA95" s="129"/>
      <c r="CB95" s="129"/>
      <c r="CC95" s="129"/>
      <c r="CD95" s="129"/>
      <c r="CE95" s="129"/>
      <c r="CF95" s="129"/>
      <c r="CG95" s="129"/>
      <c r="CH95" s="129"/>
      <c r="CI95" s="129"/>
      <c r="CJ95" s="129"/>
      <c r="CK95" s="129"/>
      <c r="CL95" s="129"/>
      <c r="CM95" s="129"/>
      <c r="CN95" s="129"/>
      <c r="CO95" s="129"/>
      <c r="CP95" s="129"/>
      <c r="CQ95" s="129"/>
      <c r="CR95" s="129"/>
      <c r="CS95" s="129"/>
      <c r="CT95" s="129"/>
      <c r="CU95" s="129"/>
      <c r="CV95" s="129"/>
      <c r="CW95" s="129"/>
      <c r="CX95" s="58"/>
      <c r="CY95" s="58"/>
      <c r="CZ95" s="58"/>
      <c r="DA95" s="58"/>
      <c r="DB95" s="58"/>
      <c r="DC95" s="58"/>
      <c r="DD95" s="58"/>
      <c r="DE95" s="58"/>
      <c r="DF95" s="58"/>
      <c r="DG95" s="58"/>
      <c r="DH95" s="58"/>
      <c r="DI95" s="58"/>
      <c r="DJ95" s="58"/>
      <c r="DK95" s="58"/>
      <c r="DL95" s="58"/>
      <c r="DM95" s="58"/>
      <c r="DN95" s="58"/>
      <c r="DO95" s="58"/>
      <c r="DP95" s="58"/>
      <c r="DQ95" s="58"/>
      <c r="DR95" s="58"/>
      <c r="DS95" s="58"/>
      <c r="DT95" s="58"/>
      <c r="DU95" s="58"/>
      <c r="DV95" s="58"/>
      <c r="DW95" s="58"/>
      <c r="DX95" s="58"/>
    </row>
    <row r="96" spans="1:171" x14ac:dyDescent="0.35">
      <c r="A96" s="124"/>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29"/>
      <c r="BC96" s="129"/>
      <c r="BD96" s="129"/>
      <c r="BE96" s="129"/>
      <c r="BF96" s="129"/>
      <c r="BG96" s="129"/>
      <c r="BH96" s="129"/>
      <c r="BI96" s="129"/>
      <c r="BJ96" s="129"/>
      <c r="BK96" s="129"/>
      <c r="BL96" s="129"/>
      <c r="BM96" s="129"/>
      <c r="BN96" s="129"/>
      <c r="BO96" s="129"/>
      <c r="BP96" s="129"/>
      <c r="BQ96" s="129"/>
      <c r="BR96" s="129"/>
      <c r="BS96" s="129"/>
      <c r="BT96" s="129"/>
      <c r="BU96" s="129"/>
      <c r="BV96" s="129"/>
      <c r="BW96" s="129"/>
      <c r="BX96" s="129"/>
      <c r="BY96" s="129"/>
      <c r="BZ96" s="129"/>
      <c r="CA96" s="129"/>
      <c r="CB96" s="129"/>
      <c r="CC96" s="129"/>
      <c r="CD96" s="129"/>
      <c r="CE96" s="129"/>
      <c r="CF96" s="129"/>
      <c r="CG96" s="129"/>
      <c r="CH96" s="129"/>
      <c r="CI96" s="129"/>
      <c r="CJ96" s="129"/>
      <c r="CK96" s="129"/>
      <c r="CL96" s="129"/>
      <c r="CM96" s="129"/>
      <c r="CN96" s="129"/>
      <c r="CO96" s="129"/>
      <c r="CP96" s="129"/>
      <c r="CQ96" s="129"/>
      <c r="CR96" s="129"/>
      <c r="CS96" s="129"/>
      <c r="CT96" s="129"/>
      <c r="CU96" s="129"/>
      <c r="CV96" s="129"/>
      <c r="CW96" s="129"/>
      <c r="CX96" s="58"/>
      <c r="CY96" s="58"/>
      <c r="CZ96" s="58"/>
      <c r="DA96" s="58"/>
      <c r="DB96" s="58"/>
      <c r="DC96" s="58"/>
      <c r="DD96" s="58"/>
      <c r="DE96" s="58"/>
      <c r="DF96" s="58"/>
      <c r="DG96" s="58"/>
      <c r="DH96" s="58"/>
      <c r="DI96" s="58"/>
      <c r="DJ96" s="58"/>
      <c r="DK96" s="58"/>
      <c r="DL96" s="58"/>
      <c r="DM96" s="58"/>
      <c r="DN96" s="58"/>
      <c r="DO96" s="58"/>
      <c r="DP96" s="58"/>
      <c r="DQ96" s="58"/>
      <c r="DR96" s="58"/>
      <c r="DS96" s="58"/>
      <c r="DT96" s="58"/>
      <c r="DU96" s="58"/>
      <c r="DV96" s="58"/>
      <c r="DW96" s="58"/>
      <c r="DX96" s="58"/>
    </row>
    <row r="97" spans="1:171" x14ac:dyDescent="0.35">
      <c r="A97" s="124"/>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29"/>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c r="CG97" s="129"/>
      <c r="CH97" s="129"/>
      <c r="CI97" s="129"/>
      <c r="CJ97" s="129"/>
      <c r="CK97" s="129"/>
      <c r="CL97" s="129"/>
      <c r="CM97" s="129"/>
      <c r="CN97" s="129"/>
      <c r="CO97" s="129"/>
      <c r="CP97" s="129"/>
      <c r="CQ97" s="129"/>
      <c r="CR97" s="129"/>
      <c r="CS97" s="129"/>
      <c r="CT97" s="129"/>
      <c r="CU97" s="129"/>
      <c r="CV97" s="129"/>
      <c r="CW97" s="129"/>
      <c r="CX97" s="58"/>
      <c r="CY97" s="58"/>
      <c r="CZ97" s="58"/>
      <c r="DA97" s="58"/>
      <c r="DB97" s="58"/>
      <c r="DC97" s="58"/>
      <c r="DD97" s="58"/>
      <c r="DE97" s="58"/>
      <c r="DF97" s="58"/>
      <c r="DG97" s="58"/>
      <c r="DH97" s="58"/>
      <c r="DI97" s="58"/>
      <c r="DJ97" s="58"/>
      <c r="DK97" s="58"/>
      <c r="DL97" s="58"/>
      <c r="DM97" s="58"/>
      <c r="DN97" s="58"/>
      <c r="DO97" s="58"/>
      <c r="DP97" s="58"/>
      <c r="DQ97" s="58"/>
      <c r="DR97" s="58"/>
      <c r="DS97" s="58"/>
      <c r="DT97" s="58"/>
      <c r="DU97" s="58"/>
      <c r="DV97" s="58"/>
      <c r="DW97" s="58"/>
      <c r="DX97" s="58"/>
    </row>
    <row r="98" spans="1:171" x14ac:dyDescent="0.35">
      <c r="A98" s="124"/>
      <c r="D98" s="129"/>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c r="BI98" s="130"/>
      <c r="BJ98" s="130"/>
      <c r="BK98" s="130"/>
      <c r="BL98" s="130"/>
      <c r="BM98" s="130"/>
      <c r="BN98" s="130"/>
      <c r="BO98" s="130"/>
      <c r="BP98" s="130"/>
      <c r="BQ98" s="130"/>
      <c r="BR98" s="130"/>
      <c r="BS98" s="130"/>
      <c r="BT98" s="130"/>
      <c r="BU98" s="130"/>
      <c r="BV98" s="130"/>
      <c r="BW98" s="130"/>
      <c r="BX98" s="130"/>
      <c r="BY98" s="130"/>
      <c r="BZ98" s="130"/>
      <c r="CA98" s="130"/>
      <c r="CB98" s="130"/>
      <c r="CC98" s="130"/>
      <c r="CD98" s="130"/>
      <c r="CE98" s="130"/>
      <c r="CF98" s="130"/>
      <c r="CG98" s="130"/>
      <c r="CH98" s="130"/>
      <c r="CI98" s="130"/>
      <c r="CJ98" s="130"/>
      <c r="CK98" s="130"/>
      <c r="CL98" s="130"/>
      <c r="CM98" s="130"/>
      <c r="CN98" s="130"/>
      <c r="CO98" s="130"/>
      <c r="CP98" s="130"/>
      <c r="CQ98" s="130"/>
      <c r="CR98" s="130"/>
      <c r="CS98" s="130"/>
      <c r="CT98" s="130"/>
      <c r="CU98" s="130"/>
      <c r="CV98" s="130"/>
      <c r="CW98" s="130"/>
      <c r="CX98" s="58"/>
      <c r="CY98" s="58"/>
      <c r="CZ98" s="58"/>
      <c r="DA98" s="58"/>
      <c r="DB98" s="58"/>
      <c r="DC98" s="58"/>
      <c r="DD98" s="58"/>
      <c r="DE98" s="58"/>
      <c r="DF98" s="58"/>
      <c r="DG98" s="58"/>
      <c r="DH98" s="58"/>
      <c r="DI98" s="58"/>
      <c r="DJ98" s="58"/>
      <c r="DK98" s="58"/>
      <c r="DL98" s="58"/>
      <c r="DM98" s="58"/>
      <c r="DN98" s="58"/>
      <c r="DO98" s="58"/>
      <c r="DP98" s="58"/>
      <c r="DQ98" s="58"/>
      <c r="DR98" s="58"/>
      <c r="DS98" s="58"/>
      <c r="DT98" s="58"/>
      <c r="DU98" s="58"/>
      <c r="DV98" s="58"/>
      <c r="DW98" s="58"/>
      <c r="DX98" s="58"/>
    </row>
    <row r="99" spans="1:171" x14ac:dyDescent="0.35">
      <c r="A99" s="124"/>
      <c r="D99" s="129"/>
      <c r="DY99" s="121"/>
      <c r="DZ99" s="121"/>
      <c r="EA99" s="121"/>
      <c r="EB99" s="121"/>
      <c r="EC99" s="121"/>
      <c r="ED99" s="121"/>
      <c r="EE99" s="121"/>
      <c r="EF99" s="121"/>
      <c r="EG99" s="121"/>
      <c r="EH99" s="121"/>
      <c r="EI99" s="121"/>
      <c r="EJ99" s="121"/>
      <c r="EK99" s="121"/>
      <c r="EL99" s="121"/>
      <c r="EM99" s="121"/>
      <c r="EN99" s="121"/>
      <c r="EO99" s="121"/>
      <c r="EP99" s="121"/>
      <c r="EQ99" s="121"/>
      <c r="ER99" s="121"/>
      <c r="ES99" s="121"/>
      <c r="ET99" s="121"/>
      <c r="EU99" s="121"/>
      <c r="EV99" s="121"/>
      <c r="EW99" s="121"/>
      <c r="EX99" s="121"/>
      <c r="EY99" s="121"/>
      <c r="FG99" s="81"/>
      <c r="FH99" s="81"/>
      <c r="FI99" s="81"/>
      <c r="FJ99" s="81"/>
      <c r="FK99" s="81"/>
      <c r="FL99" s="81"/>
      <c r="FM99" s="81"/>
      <c r="FN99" s="81"/>
      <c r="FO99" s="81"/>
    </row>
    <row r="100" spans="1:171" x14ac:dyDescent="0.35">
      <c r="A100" s="124"/>
      <c r="D100" s="129"/>
      <c r="CX100" s="58"/>
    </row>
    <row r="101" spans="1:171" x14ac:dyDescent="0.35">
      <c r="A101" s="124"/>
      <c r="D101" s="129"/>
      <c r="CX101" s="58"/>
      <c r="CY101" s="58"/>
      <c r="CZ101" s="58"/>
      <c r="DA101" s="58"/>
      <c r="DB101" s="58"/>
      <c r="DC101" s="58"/>
      <c r="DD101" s="58"/>
      <c r="DE101" s="58"/>
      <c r="DF101" s="58"/>
      <c r="DG101" s="58"/>
      <c r="DH101" s="58"/>
      <c r="DI101" s="58"/>
      <c r="DJ101" s="58"/>
      <c r="DK101" s="58"/>
      <c r="DL101" s="58"/>
      <c r="DM101" s="58"/>
      <c r="DN101" s="58"/>
      <c r="DO101" s="58"/>
      <c r="DP101" s="58"/>
      <c r="DQ101" s="58"/>
      <c r="DR101" s="58"/>
      <c r="DS101" s="58"/>
      <c r="DT101" s="58"/>
      <c r="DU101" s="58"/>
      <c r="DV101" s="58"/>
      <c r="DW101" s="58"/>
      <c r="DX101" s="58"/>
    </row>
    <row r="102" spans="1:171" x14ac:dyDescent="0.35">
      <c r="A102" s="124"/>
      <c r="D102" s="129"/>
      <c r="CX102" s="58"/>
      <c r="CY102" s="58"/>
      <c r="CZ102" s="58"/>
      <c r="DA102" s="58"/>
      <c r="DB102" s="58"/>
      <c r="DC102" s="58"/>
      <c r="DD102" s="58"/>
      <c r="DE102" s="58"/>
      <c r="DF102" s="58"/>
      <c r="DG102" s="58"/>
      <c r="DH102" s="58"/>
      <c r="DI102" s="58"/>
      <c r="DJ102" s="58"/>
      <c r="DK102" s="58"/>
      <c r="DL102" s="58"/>
      <c r="DM102" s="58"/>
      <c r="DN102" s="58"/>
      <c r="DO102" s="58"/>
      <c r="DP102" s="58"/>
      <c r="DQ102" s="58"/>
      <c r="DR102" s="58"/>
      <c r="DS102" s="58"/>
      <c r="DT102" s="58"/>
      <c r="DU102" s="58"/>
      <c r="DV102" s="58"/>
      <c r="DW102" s="58"/>
      <c r="DX102" s="58"/>
    </row>
    <row r="103" spans="1:171" x14ac:dyDescent="0.35">
      <c r="A103" s="124"/>
      <c r="D103" s="129"/>
      <c r="CX103" s="58"/>
      <c r="CY103" s="58"/>
      <c r="CZ103" s="58"/>
      <c r="DA103" s="58"/>
      <c r="DB103" s="58"/>
      <c r="DC103" s="58"/>
      <c r="DD103" s="58"/>
      <c r="DE103" s="58"/>
      <c r="DF103" s="58"/>
      <c r="DG103" s="58"/>
      <c r="DH103" s="58"/>
      <c r="DI103" s="58"/>
      <c r="DJ103" s="58"/>
      <c r="DK103" s="58"/>
      <c r="DL103" s="58"/>
      <c r="DM103" s="58"/>
      <c r="DN103" s="58"/>
      <c r="DO103" s="58"/>
      <c r="DP103" s="58"/>
      <c r="DQ103" s="58"/>
      <c r="DR103" s="58"/>
      <c r="DS103" s="58"/>
      <c r="DT103" s="58"/>
      <c r="DU103" s="58"/>
      <c r="DV103" s="58"/>
      <c r="DW103" s="58"/>
      <c r="DX103" s="58"/>
    </row>
    <row r="104" spans="1:171" x14ac:dyDescent="0.35">
      <c r="A104" s="124"/>
      <c r="D104" s="129"/>
      <c r="CX104" s="58"/>
      <c r="CY104" s="58"/>
      <c r="CZ104" s="58"/>
      <c r="DA104" s="58"/>
      <c r="DB104" s="58"/>
      <c r="DC104" s="58"/>
      <c r="DD104" s="58"/>
      <c r="DE104" s="58"/>
      <c r="DF104" s="58"/>
      <c r="DG104" s="58"/>
      <c r="DH104" s="58"/>
      <c r="DI104" s="58"/>
      <c r="DJ104" s="58"/>
      <c r="DK104" s="58"/>
      <c r="DL104" s="58"/>
      <c r="DM104" s="58"/>
      <c r="DN104" s="58"/>
      <c r="DO104" s="58"/>
      <c r="DP104" s="58"/>
      <c r="DQ104" s="58"/>
      <c r="DR104" s="58"/>
      <c r="DS104" s="58"/>
      <c r="DT104" s="58"/>
      <c r="DU104" s="58"/>
      <c r="DV104" s="58"/>
      <c r="DW104" s="58"/>
      <c r="DX104" s="58"/>
    </row>
    <row r="105" spans="1:171" x14ac:dyDescent="0.35">
      <c r="A105" s="124"/>
      <c r="D105" s="129"/>
      <c r="CX105" s="58"/>
      <c r="CY105" s="58"/>
      <c r="CZ105" s="58"/>
      <c r="DA105" s="58"/>
      <c r="DB105" s="58"/>
      <c r="DC105" s="58"/>
      <c r="DD105" s="58"/>
      <c r="DE105" s="58"/>
      <c r="DF105" s="58"/>
      <c r="DG105" s="58"/>
      <c r="DH105" s="58"/>
      <c r="DI105" s="58"/>
      <c r="DJ105" s="58"/>
      <c r="DK105" s="58"/>
      <c r="DL105" s="58"/>
      <c r="DM105" s="58"/>
      <c r="DN105" s="58"/>
      <c r="DO105" s="58"/>
      <c r="DP105" s="58"/>
      <c r="DQ105" s="58"/>
      <c r="DR105" s="58"/>
      <c r="DS105" s="58"/>
      <c r="DT105" s="58"/>
      <c r="DU105" s="58"/>
      <c r="DV105" s="58"/>
      <c r="DW105" s="58"/>
      <c r="DX105" s="58"/>
    </row>
    <row r="106" spans="1:171" x14ac:dyDescent="0.35">
      <c r="A106" s="123"/>
      <c r="D106" s="129"/>
      <c r="CX106" s="58"/>
      <c r="CY106" s="58"/>
      <c r="CZ106" s="58"/>
      <c r="DA106" s="58"/>
      <c r="DB106" s="58"/>
      <c r="DC106" s="58"/>
      <c r="DD106" s="58"/>
      <c r="DE106" s="58"/>
      <c r="DF106" s="58"/>
      <c r="DG106" s="58"/>
      <c r="DH106" s="58"/>
      <c r="DI106" s="58"/>
      <c r="DJ106" s="58"/>
      <c r="DK106" s="58"/>
      <c r="DL106" s="58"/>
      <c r="DM106" s="58"/>
      <c r="DN106" s="58"/>
      <c r="DO106" s="58"/>
      <c r="DP106" s="58"/>
      <c r="DQ106" s="58"/>
      <c r="DR106" s="58"/>
      <c r="DS106" s="58"/>
      <c r="DT106" s="58"/>
      <c r="DU106" s="58"/>
      <c r="DV106" s="58"/>
      <c r="DW106" s="58"/>
      <c r="DX106" s="58"/>
      <c r="DZ106" s="58"/>
      <c r="EA106" s="58"/>
      <c r="EB106" s="58"/>
      <c r="EC106" s="58"/>
    </row>
    <row r="107" spans="1:171" x14ac:dyDescent="0.35">
      <c r="A107" s="123"/>
      <c r="D107" s="129"/>
      <c r="CX107" s="58"/>
      <c r="CY107" s="58"/>
      <c r="CZ107" s="58"/>
      <c r="DA107" s="58"/>
      <c r="DB107" s="58"/>
      <c r="DC107" s="58"/>
      <c r="DD107" s="58"/>
      <c r="DE107" s="58"/>
      <c r="DF107" s="58"/>
      <c r="DG107" s="58"/>
      <c r="DH107" s="58"/>
      <c r="DI107" s="58"/>
      <c r="DJ107" s="58"/>
      <c r="DK107" s="58"/>
      <c r="DL107" s="58"/>
      <c r="DM107" s="58"/>
      <c r="DN107" s="58"/>
      <c r="DO107" s="58"/>
      <c r="DP107" s="58"/>
      <c r="DQ107" s="58"/>
      <c r="DR107" s="58"/>
      <c r="DS107" s="58"/>
      <c r="DT107" s="58"/>
      <c r="DU107" s="58"/>
      <c r="DV107" s="58"/>
      <c r="DW107" s="58"/>
      <c r="DX107" s="58"/>
      <c r="DZ107" s="58"/>
      <c r="EA107" s="58"/>
      <c r="EB107" s="58"/>
      <c r="EC107" s="58"/>
    </row>
    <row r="108" spans="1:171" x14ac:dyDescent="0.35">
      <c r="A108" s="123"/>
      <c r="D108" s="129"/>
      <c r="CX108" s="58"/>
      <c r="CY108" s="58"/>
      <c r="CZ108" s="58"/>
      <c r="DA108" s="58"/>
      <c r="DB108" s="58"/>
      <c r="DC108" s="58"/>
      <c r="DD108" s="58"/>
      <c r="DE108" s="58"/>
      <c r="DF108" s="58"/>
      <c r="DG108" s="58"/>
      <c r="DH108" s="58"/>
      <c r="DI108" s="58"/>
      <c r="DJ108" s="58"/>
      <c r="DK108" s="58"/>
      <c r="DL108" s="58"/>
      <c r="DM108" s="58"/>
      <c r="DN108" s="58"/>
      <c r="DO108" s="58"/>
      <c r="DP108" s="58"/>
      <c r="DQ108" s="58"/>
      <c r="DR108" s="58"/>
      <c r="DS108" s="58"/>
      <c r="DT108" s="58"/>
      <c r="DU108" s="58"/>
      <c r="DV108" s="58"/>
      <c r="DW108" s="58"/>
      <c r="DX108" s="58"/>
      <c r="DZ108" s="58"/>
      <c r="EA108" s="58"/>
      <c r="EB108" s="58"/>
      <c r="EC108" s="58"/>
    </row>
    <row r="109" spans="1:171" x14ac:dyDescent="0.35">
      <c r="A109" s="124"/>
      <c r="D109" s="129"/>
      <c r="CX109" s="58"/>
      <c r="CY109" s="58"/>
      <c r="CZ109" s="58"/>
      <c r="DA109" s="58"/>
      <c r="DB109" s="58"/>
      <c r="DC109" s="58"/>
      <c r="DD109" s="58"/>
      <c r="DE109" s="58"/>
      <c r="DF109" s="58"/>
      <c r="DG109" s="58"/>
      <c r="DH109" s="58"/>
      <c r="DI109" s="58"/>
      <c r="DJ109" s="58"/>
      <c r="DK109" s="58"/>
      <c r="DL109" s="58"/>
      <c r="DM109" s="58"/>
      <c r="DN109" s="58"/>
      <c r="DO109" s="58"/>
      <c r="DP109" s="58"/>
      <c r="DQ109" s="58"/>
      <c r="DR109" s="58"/>
      <c r="DS109" s="58"/>
      <c r="DT109" s="58"/>
      <c r="DU109" s="58"/>
      <c r="DV109" s="58"/>
      <c r="DW109" s="58"/>
      <c r="DX109" s="58"/>
      <c r="DZ109" s="58"/>
      <c r="EA109" s="58"/>
      <c r="EB109" s="58"/>
      <c r="EC109" s="58"/>
    </row>
    <row r="110" spans="1:171" x14ac:dyDescent="0.35">
      <c r="A110" s="122"/>
      <c r="D110" s="129"/>
      <c r="CX110" s="58"/>
      <c r="CY110" s="58"/>
      <c r="CZ110" s="58"/>
      <c r="DA110" s="58"/>
      <c r="DB110" s="58"/>
      <c r="DC110" s="58"/>
      <c r="DD110" s="58"/>
      <c r="DE110" s="58"/>
      <c r="DF110" s="58"/>
      <c r="DG110" s="58"/>
      <c r="DH110" s="58"/>
      <c r="DI110" s="58"/>
      <c r="DJ110" s="58"/>
      <c r="DK110" s="58"/>
      <c r="DL110" s="58"/>
      <c r="DM110" s="58"/>
      <c r="DN110" s="58"/>
      <c r="DO110" s="58"/>
      <c r="DP110" s="58"/>
      <c r="DQ110" s="58"/>
      <c r="DR110" s="58"/>
      <c r="DS110" s="58"/>
      <c r="DT110" s="58"/>
      <c r="DU110" s="58"/>
      <c r="DV110" s="58"/>
      <c r="DW110" s="58"/>
      <c r="DX110" s="58"/>
      <c r="DZ110" s="58"/>
      <c r="EA110" s="58"/>
      <c r="EB110" s="58"/>
      <c r="EC110" s="58"/>
    </row>
    <row r="111" spans="1:171" x14ac:dyDescent="0.35">
      <c r="A111" s="122"/>
      <c r="D111" s="129"/>
      <c r="CX111" s="58"/>
      <c r="CY111" s="58"/>
      <c r="CZ111" s="58"/>
      <c r="DA111" s="58"/>
      <c r="DB111" s="58"/>
      <c r="DC111" s="58"/>
      <c r="DD111" s="58"/>
      <c r="DE111" s="58"/>
      <c r="DF111" s="58"/>
      <c r="DG111" s="58"/>
      <c r="DH111" s="58"/>
      <c r="DI111" s="58"/>
      <c r="DJ111" s="58"/>
      <c r="DK111" s="58"/>
      <c r="DL111" s="58"/>
      <c r="DM111" s="58"/>
      <c r="DN111" s="58"/>
      <c r="DO111" s="58"/>
      <c r="DP111" s="58"/>
      <c r="DQ111" s="58"/>
      <c r="DR111" s="58"/>
      <c r="DS111" s="58"/>
      <c r="DT111" s="58"/>
      <c r="DU111" s="58"/>
      <c r="DV111" s="58"/>
      <c r="DW111" s="58"/>
      <c r="DX111" s="58"/>
      <c r="DZ111" s="58"/>
      <c r="EA111" s="58"/>
      <c r="EB111" s="58"/>
      <c r="EC111" s="58"/>
    </row>
    <row r="112" spans="1:171" x14ac:dyDescent="0.35">
      <c r="A112" s="123"/>
      <c r="D112" s="129"/>
      <c r="CX112" s="58"/>
      <c r="CY112" s="58"/>
      <c r="CZ112" s="58"/>
      <c r="DA112" s="58"/>
      <c r="DB112" s="58"/>
      <c r="DC112" s="58"/>
      <c r="DD112" s="58"/>
      <c r="DE112" s="58"/>
      <c r="DF112" s="58"/>
      <c r="DG112" s="58"/>
      <c r="DH112" s="58"/>
      <c r="DI112" s="58"/>
      <c r="DJ112" s="58"/>
      <c r="DK112" s="58"/>
      <c r="DL112" s="58"/>
      <c r="DM112" s="58"/>
      <c r="DN112" s="58"/>
      <c r="DO112" s="58"/>
      <c r="DP112" s="58"/>
      <c r="DQ112" s="58"/>
      <c r="DR112" s="58"/>
      <c r="DS112" s="58"/>
      <c r="DT112" s="58"/>
      <c r="DU112" s="58"/>
      <c r="DV112" s="58"/>
      <c r="DW112" s="58"/>
      <c r="DX112" s="58"/>
      <c r="DZ112" s="58"/>
      <c r="EA112" s="58"/>
      <c r="EB112" s="58"/>
      <c r="EC112" s="58"/>
    </row>
    <row r="113" spans="1:171" x14ac:dyDescent="0.35">
      <c r="A113" s="123"/>
      <c r="D113" s="129"/>
      <c r="CX113" s="131"/>
      <c r="CY113" s="131"/>
      <c r="CZ113" s="131"/>
      <c r="DA113" s="131"/>
      <c r="DB113" s="131"/>
      <c r="DC113" s="131"/>
      <c r="DD113" s="131"/>
      <c r="DE113" s="131"/>
      <c r="DF113" s="131"/>
      <c r="DG113" s="131"/>
      <c r="DH113" s="131"/>
      <c r="DI113" s="131"/>
      <c r="DJ113" s="131"/>
      <c r="DK113" s="131"/>
      <c r="DL113" s="131"/>
      <c r="DM113" s="131"/>
      <c r="DN113" s="131"/>
      <c r="DO113" s="131"/>
      <c r="DP113" s="131"/>
      <c r="DQ113" s="131"/>
      <c r="DR113" s="131"/>
      <c r="DS113" s="131"/>
      <c r="DT113" s="58"/>
      <c r="DU113" s="131"/>
      <c r="DV113" s="131"/>
      <c r="DW113" s="131"/>
      <c r="DX113" s="131"/>
      <c r="DZ113" s="58"/>
      <c r="EA113" s="58"/>
      <c r="EB113" s="58"/>
      <c r="EC113" s="58"/>
    </row>
    <row r="114" spans="1:171" x14ac:dyDescent="0.35">
      <c r="A114" s="123"/>
      <c r="D114" s="129"/>
      <c r="CW114" s="129"/>
      <c r="CX114" s="131"/>
      <c r="CY114" s="131"/>
      <c r="CZ114" s="131"/>
      <c r="DA114" s="131"/>
      <c r="DB114" s="131"/>
      <c r="DC114" s="131"/>
      <c r="DD114" s="131"/>
      <c r="DE114" s="131"/>
      <c r="DF114" s="131"/>
      <c r="DG114" s="131"/>
      <c r="DH114" s="131"/>
      <c r="DI114" s="131"/>
      <c r="DJ114" s="131"/>
      <c r="DK114" s="131"/>
      <c r="DL114" s="131"/>
      <c r="DM114" s="131"/>
      <c r="DN114" s="131"/>
      <c r="DO114" s="131"/>
      <c r="DP114" s="131"/>
      <c r="DQ114" s="131"/>
      <c r="DR114" s="131"/>
      <c r="DS114" s="131"/>
      <c r="DT114" s="131"/>
      <c r="DU114" s="131"/>
      <c r="DV114" s="131"/>
      <c r="DW114" s="131"/>
      <c r="DX114" s="131"/>
      <c r="DZ114" s="58"/>
      <c r="EA114" s="58"/>
      <c r="EB114" s="58"/>
      <c r="EC114" s="58"/>
    </row>
    <row r="115" spans="1:171" x14ac:dyDescent="0.35">
      <c r="A115" s="123"/>
      <c r="D115" s="129"/>
      <c r="DY115" s="121"/>
      <c r="DZ115" s="58"/>
      <c r="EA115" s="58"/>
      <c r="EB115" s="58"/>
      <c r="EC115" s="58"/>
      <c r="ED115" s="121"/>
      <c r="EE115" s="121"/>
      <c r="EF115" s="121"/>
      <c r="EG115" s="121"/>
      <c r="EH115" s="121"/>
      <c r="EI115" s="121"/>
      <c r="EJ115" s="121"/>
      <c r="EK115" s="121"/>
      <c r="EL115" s="121"/>
      <c r="EM115" s="121"/>
      <c r="EN115" s="121"/>
      <c r="EO115" s="121"/>
      <c r="EP115" s="121"/>
      <c r="EQ115" s="121"/>
      <c r="ER115" s="121"/>
      <c r="ES115" s="121"/>
      <c r="ET115" s="121"/>
      <c r="EU115" s="121"/>
      <c r="EV115" s="121"/>
      <c r="EW115" s="121"/>
      <c r="EX115" s="121"/>
      <c r="EY115" s="121"/>
      <c r="FG115" s="81"/>
      <c r="FH115" s="81"/>
      <c r="FI115" s="81"/>
      <c r="FJ115" s="81"/>
      <c r="FK115" s="81"/>
      <c r="FL115" s="81"/>
      <c r="FM115" s="81"/>
      <c r="FN115" s="81"/>
      <c r="FO115" s="81"/>
    </row>
    <row r="116" spans="1:171" x14ac:dyDescent="0.35">
      <c r="A116" s="123"/>
      <c r="D116" s="129"/>
      <c r="CW116" s="129"/>
      <c r="CX116" s="131"/>
      <c r="CY116" s="131"/>
      <c r="CZ116" s="131"/>
      <c r="DA116" s="131"/>
      <c r="DB116" s="131"/>
      <c r="DC116" s="131"/>
      <c r="DD116" s="131"/>
      <c r="DE116" s="131"/>
      <c r="DF116" s="131"/>
      <c r="DG116" s="131"/>
      <c r="DH116" s="131"/>
      <c r="DI116" s="131"/>
      <c r="DJ116" s="131"/>
      <c r="DK116" s="131"/>
      <c r="DL116" s="131"/>
      <c r="DM116" s="131"/>
      <c r="DN116" s="131"/>
      <c r="DO116" s="131"/>
      <c r="DP116" s="131"/>
      <c r="DQ116" s="131"/>
      <c r="DR116" s="131"/>
      <c r="DS116" s="131"/>
      <c r="DT116" s="131"/>
      <c r="DU116" s="131"/>
      <c r="DV116" s="131"/>
      <c r="DW116" s="131"/>
      <c r="DX116" s="131"/>
      <c r="DZ116" s="58"/>
      <c r="EA116" s="58"/>
      <c r="EB116" s="58"/>
      <c r="EC116" s="58"/>
    </row>
    <row r="117" spans="1:171" x14ac:dyDescent="0.35">
      <c r="A117" s="123"/>
      <c r="D117" s="129"/>
      <c r="DY117" s="121"/>
      <c r="DZ117" s="58"/>
      <c r="EA117" s="58"/>
      <c r="EB117" s="58"/>
      <c r="EC117" s="58"/>
      <c r="ED117" s="121"/>
      <c r="EE117" s="121"/>
      <c r="EF117" s="121"/>
      <c r="EG117" s="121"/>
      <c r="EH117" s="121"/>
      <c r="EI117" s="121"/>
      <c r="EJ117" s="121"/>
      <c r="EK117" s="121"/>
      <c r="EL117" s="121"/>
      <c r="EM117" s="121"/>
      <c r="EN117" s="121"/>
      <c r="EO117" s="121"/>
      <c r="EP117" s="121"/>
      <c r="EQ117" s="121"/>
      <c r="ER117" s="121"/>
      <c r="ES117" s="121"/>
      <c r="ET117" s="121"/>
      <c r="EU117" s="121"/>
      <c r="EV117" s="121"/>
      <c r="EW117" s="121"/>
      <c r="EX117" s="121"/>
      <c r="EY117" s="121"/>
      <c r="FG117" s="81"/>
      <c r="FH117" s="81"/>
      <c r="FI117" s="81"/>
      <c r="FJ117" s="81"/>
      <c r="FK117" s="81"/>
      <c r="FL117" s="81"/>
      <c r="FM117" s="81"/>
      <c r="FN117" s="81"/>
      <c r="FO117" s="81"/>
    </row>
    <row r="118" spans="1:171" x14ac:dyDescent="0.35">
      <c r="A118" s="123"/>
      <c r="D118" s="129"/>
    </row>
    <row r="119" spans="1:171" x14ac:dyDescent="0.35">
      <c r="A119" s="122"/>
      <c r="D119" s="129"/>
      <c r="CW119" s="129"/>
      <c r="CX119" s="58"/>
      <c r="CY119" s="58"/>
      <c r="CZ119" s="58"/>
      <c r="DA119" s="58"/>
      <c r="DB119" s="58"/>
      <c r="DC119" s="58"/>
      <c r="DD119" s="58"/>
      <c r="DE119" s="58"/>
      <c r="DF119" s="58"/>
      <c r="DG119" s="58"/>
      <c r="DH119" s="58"/>
      <c r="DI119" s="58"/>
      <c r="DJ119" s="58"/>
      <c r="DK119" s="58"/>
      <c r="DL119" s="58"/>
      <c r="DM119" s="58"/>
      <c r="DN119" s="58"/>
      <c r="DO119" s="58"/>
      <c r="DP119" s="58"/>
      <c r="DQ119" s="58"/>
      <c r="DR119" s="58"/>
      <c r="DS119" s="58"/>
      <c r="DT119" s="58"/>
      <c r="DU119" s="58"/>
      <c r="DV119" s="58"/>
      <c r="DW119" s="58"/>
      <c r="DX119" s="58"/>
    </row>
    <row r="120" spans="1:171" x14ac:dyDescent="0.35">
      <c r="A120" s="79"/>
      <c r="D120" s="129"/>
      <c r="CW120" s="129"/>
      <c r="CX120" s="58"/>
      <c r="CY120" s="58"/>
      <c r="CZ120" s="58"/>
      <c r="DA120" s="58"/>
      <c r="DB120" s="58"/>
      <c r="DC120" s="58"/>
      <c r="DD120" s="58"/>
      <c r="DE120" s="58"/>
      <c r="DF120" s="58"/>
      <c r="DG120" s="58"/>
      <c r="DH120" s="58"/>
      <c r="DI120" s="58"/>
      <c r="DJ120" s="58"/>
      <c r="DK120" s="58"/>
      <c r="DL120" s="58"/>
      <c r="DM120" s="58"/>
      <c r="DN120" s="58"/>
      <c r="DO120" s="58"/>
      <c r="DP120" s="58"/>
      <c r="DQ120" s="58"/>
      <c r="DR120" s="58"/>
      <c r="DS120" s="58"/>
      <c r="DT120" s="58"/>
      <c r="DU120" s="58"/>
      <c r="DV120" s="58"/>
      <c r="DW120" s="58"/>
      <c r="DX120" s="58"/>
    </row>
    <row r="121" spans="1:171" x14ac:dyDescent="0.35">
      <c r="A121" s="122"/>
      <c r="D121" s="129"/>
      <c r="CW121" s="129"/>
      <c r="CX121" s="58"/>
      <c r="CY121" s="58"/>
      <c r="CZ121" s="58"/>
      <c r="DA121" s="58"/>
      <c r="DB121" s="58"/>
      <c r="DC121" s="58"/>
      <c r="DD121" s="58"/>
      <c r="DE121" s="58"/>
      <c r="DF121" s="58"/>
      <c r="DG121" s="58"/>
      <c r="DH121" s="58"/>
      <c r="DI121" s="58"/>
      <c r="DJ121" s="58"/>
      <c r="DK121" s="58"/>
      <c r="DL121" s="58"/>
      <c r="DM121" s="58"/>
      <c r="DN121" s="58"/>
      <c r="DO121" s="58"/>
      <c r="DP121" s="58"/>
      <c r="DQ121" s="58"/>
      <c r="DR121" s="58"/>
      <c r="DS121" s="58"/>
      <c r="DT121" s="58"/>
      <c r="DU121" s="58"/>
      <c r="DV121" s="58"/>
      <c r="DW121" s="58"/>
      <c r="DX121" s="58"/>
    </row>
    <row r="122" spans="1:171" x14ac:dyDescent="0.35">
      <c r="A122" s="125"/>
      <c r="D122" s="129"/>
      <c r="DY122" s="121"/>
      <c r="DZ122" s="121"/>
      <c r="EA122" s="121"/>
      <c r="EB122" s="121"/>
      <c r="EC122" s="121"/>
      <c r="ED122" s="121"/>
      <c r="EE122" s="121"/>
      <c r="EF122" s="121"/>
      <c r="EG122" s="121"/>
      <c r="EH122" s="121"/>
      <c r="EI122" s="121"/>
      <c r="EJ122" s="121"/>
      <c r="EK122" s="121"/>
      <c r="EL122" s="121"/>
      <c r="EM122" s="121"/>
      <c r="EN122" s="121"/>
      <c r="EO122" s="121"/>
      <c r="EP122" s="121"/>
      <c r="EQ122" s="121"/>
      <c r="ER122" s="121"/>
      <c r="ES122" s="121"/>
      <c r="ET122" s="121"/>
      <c r="EU122" s="121"/>
      <c r="EV122" s="121"/>
      <c r="EW122" s="121"/>
      <c r="EX122" s="121"/>
      <c r="EY122" s="121"/>
      <c r="FG122" s="81"/>
      <c r="FH122" s="81"/>
      <c r="FI122" s="81"/>
      <c r="FJ122" s="81"/>
      <c r="FK122" s="81"/>
      <c r="FL122" s="81"/>
      <c r="FM122" s="81"/>
      <c r="FN122" s="81"/>
      <c r="FO122" s="81"/>
    </row>
    <row r="123" spans="1:171" x14ac:dyDescent="0.35">
      <c r="A123" s="123"/>
      <c r="D123" s="129"/>
      <c r="CW123" s="129"/>
      <c r="CX123" s="131"/>
      <c r="CY123" s="131"/>
      <c r="CZ123" s="131"/>
      <c r="DA123" s="131"/>
      <c r="DB123" s="131"/>
      <c r="DC123" s="131"/>
      <c r="DD123" s="131"/>
      <c r="DE123" s="131"/>
      <c r="DF123" s="131"/>
      <c r="DG123" s="131"/>
      <c r="DH123" s="131"/>
      <c r="DI123" s="131"/>
      <c r="DJ123" s="131"/>
      <c r="DK123" s="131"/>
      <c r="DL123" s="131"/>
      <c r="DM123" s="131"/>
      <c r="DN123" s="131"/>
      <c r="DO123" s="131"/>
      <c r="DP123" s="131"/>
      <c r="DQ123" s="131"/>
      <c r="DR123" s="131"/>
      <c r="DS123" s="131"/>
      <c r="DT123" s="131"/>
      <c r="DU123" s="131"/>
      <c r="DV123" s="131"/>
      <c r="DW123" s="131"/>
      <c r="DX123" s="131"/>
    </row>
    <row r="124" spans="1:171" x14ac:dyDescent="0.35">
      <c r="A124" s="123"/>
      <c r="D124" s="129"/>
      <c r="CX124" s="81"/>
      <c r="CY124" s="81"/>
      <c r="CZ124" s="81"/>
      <c r="DA124" s="81"/>
      <c r="DB124" s="81"/>
      <c r="DC124" s="81"/>
      <c r="DT124" s="81"/>
      <c r="DU124" s="81"/>
    </row>
    <row r="125" spans="1:171" x14ac:dyDescent="0.35">
      <c r="A125" s="122"/>
      <c r="D125" s="129"/>
    </row>
    <row r="126" spans="1:171" x14ac:dyDescent="0.35">
      <c r="A126" s="79"/>
      <c r="D126" s="129"/>
    </row>
  </sheetData>
  <conditionalFormatting sqref="D43:DX47">
    <cfRule type="containsText" dxfId="1" priority="1" operator="containsText" text="false">
      <formula>NOT(ISERROR(SEARCH("false",D43)))</formula>
    </cfRule>
  </conditionalFormatting>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6F795-9B24-49AF-865C-64DFE6DDBD7A}">
  <dimension ref="A1:SY1056"/>
  <sheetViews>
    <sheetView zoomScaleNormal="100" workbookViewId="0">
      <pane xSplit="3" ySplit="4" topLeftCell="D5" activePane="bottomRight" state="frozen"/>
      <selection pane="topRight" activeCell="D1" sqref="D1"/>
      <selection pane="bottomLeft" activeCell="A5" sqref="A5"/>
      <selection pane="bottomRight"/>
    </sheetView>
  </sheetViews>
  <sheetFormatPr defaultColWidth="9.26953125" defaultRowHeight="14.5" x14ac:dyDescent="0.35"/>
  <cols>
    <col min="1" max="1" width="110.7265625" customWidth="1"/>
    <col min="2" max="2" width="7.26953125" style="83" customWidth="1"/>
    <col min="3" max="3" width="7.26953125" customWidth="1"/>
    <col min="4" max="27" width="8.26953125" customWidth="1"/>
    <col min="28" max="28" width="8.26953125" style="208" customWidth="1"/>
    <col min="29" max="36" width="8.26953125" customWidth="1"/>
    <col min="37" max="37" width="8.26953125" style="80" customWidth="1"/>
    <col min="38" max="38" width="8.26953125" style="209" customWidth="1"/>
    <col min="39" max="39" width="8.26953125" customWidth="1"/>
    <col min="40" max="65" width="9.26953125" customWidth="1"/>
    <col min="73" max="16384" width="9.26953125" style="9"/>
  </cols>
  <sheetData>
    <row r="1" spans="1:519" customFormat="1" ht="15.5" x14ac:dyDescent="0.35">
      <c r="A1" s="140" t="s">
        <v>254</v>
      </c>
      <c r="B1" s="141"/>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142"/>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143"/>
      <c r="BP1" s="143"/>
      <c r="BQ1" s="143"/>
      <c r="BR1" s="143"/>
      <c r="BS1" s="143"/>
      <c r="BT1" s="143"/>
      <c r="BU1" s="143"/>
      <c r="BV1" s="143"/>
      <c r="BW1" s="143"/>
      <c r="BX1" s="143"/>
      <c r="BY1" s="143"/>
      <c r="BZ1" s="143"/>
      <c r="CA1" s="143"/>
      <c r="CB1" s="143"/>
      <c r="CC1" s="143"/>
      <c r="CD1" s="143"/>
      <c r="CE1" s="143"/>
      <c r="CF1" s="143"/>
      <c r="CG1" s="143"/>
      <c r="CH1" s="143"/>
      <c r="CI1" s="143"/>
      <c r="CJ1" s="143"/>
      <c r="CK1" s="143"/>
      <c r="CL1" s="143"/>
      <c r="CM1" s="143"/>
      <c r="CN1" s="143"/>
      <c r="CO1" s="143"/>
      <c r="CP1" s="143"/>
      <c r="CQ1" s="143"/>
      <c r="CR1" s="143"/>
      <c r="CS1" s="143"/>
      <c r="CT1" s="143"/>
      <c r="CU1" s="143"/>
      <c r="CV1" s="143"/>
      <c r="CW1" s="143"/>
      <c r="CX1" s="143"/>
      <c r="CY1" s="143"/>
      <c r="CZ1" s="143"/>
      <c r="DA1" s="143"/>
      <c r="DB1" s="143"/>
      <c r="DC1" s="143"/>
      <c r="DD1" s="143"/>
      <c r="DE1" s="143"/>
      <c r="DF1" s="143"/>
      <c r="DG1" s="143"/>
      <c r="DH1" s="143"/>
      <c r="DI1" s="143"/>
      <c r="DJ1" s="143"/>
      <c r="DK1" s="143"/>
      <c r="DL1" s="143"/>
      <c r="DM1" s="143"/>
      <c r="DN1" s="143"/>
      <c r="DO1" s="143"/>
      <c r="DP1" s="143"/>
      <c r="DQ1" s="143"/>
      <c r="DR1" s="143"/>
      <c r="DS1" s="143"/>
      <c r="DT1" s="143"/>
      <c r="DU1" s="143"/>
      <c r="DV1" s="143"/>
      <c r="DW1" s="143"/>
      <c r="DX1" s="143"/>
      <c r="DY1" s="143"/>
      <c r="DZ1" s="143"/>
      <c r="EA1" s="143"/>
      <c r="EB1" s="143"/>
      <c r="EC1" s="143"/>
      <c r="ED1" s="143"/>
      <c r="EE1" s="143"/>
      <c r="EF1" s="143"/>
      <c r="EG1" s="143"/>
      <c r="EH1" s="143"/>
      <c r="EI1" s="143"/>
      <c r="EJ1" s="143"/>
      <c r="EK1" s="143"/>
      <c r="EL1" s="143"/>
      <c r="EM1" s="143"/>
      <c r="EN1" s="143"/>
      <c r="EO1" s="143"/>
      <c r="EP1" s="143"/>
      <c r="EQ1" s="143"/>
      <c r="ER1" s="143"/>
      <c r="ES1" s="143"/>
      <c r="ET1" s="143"/>
      <c r="EU1" s="143"/>
      <c r="EV1" s="143"/>
      <c r="EW1" s="143"/>
      <c r="EX1" s="143"/>
      <c r="EY1" s="143"/>
      <c r="EZ1" s="143"/>
      <c r="FA1" s="143"/>
      <c r="FB1" s="143"/>
      <c r="FC1" s="143"/>
      <c r="FD1" s="143"/>
      <c r="FE1" s="143"/>
      <c r="FF1" s="143"/>
      <c r="FG1" s="143"/>
      <c r="FH1" s="143"/>
      <c r="FI1" s="143"/>
      <c r="FJ1" s="143"/>
      <c r="FK1" s="143"/>
      <c r="FL1" s="143"/>
      <c r="FM1" s="143"/>
      <c r="FN1" s="143"/>
      <c r="FO1" s="143"/>
      <c r="FP1" s="143"/>
      <c r="FQ1" s="143"/>
      <c r="FR1" s="143"/>
      <c r="FS1" s="143"/>
      <c r="FT1" s="143"/>
      <c r="FU1" s="143"/>
      <c r="FV1" s="143"/>
      <c r="FW1" s="143"/>
      <c r="FX1" s="143"/>
      <c r="FY1" s="143"/>
      <c r="FZ1" s="143"/>
      <c r="GA1" s="143"/>
      <c r="GB1" s="143"/>
      <c r="GC1" s="143"/>
      <c r="GD1" s="143"/>
      <c r="GE1" s="143"/>
      <c r="GF1" s="143"/>
      <c r="GG1" s="143"/>
      <c r="GH1" s="143"/>
      <c r="GI1" s="143"/>
      <c r="GJ1" s="143"/>
      <c r="GK1" s="143"/>
      <c r="GL1" s="143"/>
      <c r="GM1" s="143"/>
      <c r="GN1" s="143"/>
      <c r="GO1" s="143"/>
      <c r="GP1" s="143"/>
      <c r="GQ1" s="143"/>
      <c r="GR1" s="143"/>
      <c r="GS1" s="143"/>
      <c r="GT1" s="143"/>
      <c r="GU1" s="143"/>
      <c r="GV1" s="143"/>
      <c r="GW1" s="143"/>
      <c r="GX1" s="143"/>
      <c r="GY1" s="143"/>
      <c r="GZ1" s="143"/>
      <c r="HA1" s="143"/>
      <c r="HB1" s="143"/>
      <c r="HC1" s="143"/>
      <c r="HD1" s="143"/>
      <c r="HE1" s="143"/>
      <c r="HF1" s="143"/>
      <c r="HG1" s="143"/>
      <c r="HH1" s="143"/>
      <c r="HI1" s="143"/>
      <c r="HJ1" s="143"/>
      <c r="HK1" s="143"/>
      <c r="HL1" s="143"/>
      <c r="HM1" s="143"/>
      <c r="HN1" s="143"/>
      <c r="HO1" s="143"/>
      <c r="HP1" s="143"/>
      <c r="HQ1" s="143"/>
      <c r="HR1" s="143"/>
      <c r="HS1" s="143"/>
      <c r="HT1" s="143"/>
      <c r="HU1" s="143"/>
      <c r="HV1" s="143"/>
      <c r="HW1" s="143"/>
      <c r="HX1" s="143"/>
      <c r="HY1" s="143"/>
      <c r="HZ1" s="143"/>
      <c r="IA1" s="143"/>
      <c r="IB1" s="143"/>
      <c r="IC1" s="143"/>
      <c r="ID1" s="143"/>
      <c r="IE1" s="143"/>
      <c r="IF1" s="143"/>
      <c r="IG1" s="143"/>
      <c r="IH1" s="143"/>
      <c r="II1" s="143"/>
      <c r="IJ1" s="143"/>
      <c r="IK1" s="143"/>
      <c r="IL1" s="143"/>
      <c r="IM1" s="143"/>
      <c r="IN1" s="143"/>
      <c r="IO1" s="143"/>
      <c r="IP1" s="143"/>
      <c r="IQ1" s="143"/>
      <c r="IR1" s="143"/>
      <c r="IS1" s="143"/>
      <c r="IT1" s="143"/>
      <c r="IU1" s="143"/>
      <c r="IV1" s="143"/>
      <c r="IW1" s="143"/>
      <c r="IX1" s="143"/>
      <c r="IY1" s="143"/>
      <c r="IZ1" s="143"/>
      <c r="JA1" s="143"/>
      <c r="JB1" s="143"/>
      <c r="JC1" s="143"/>
      <c r="JD1" s="143"/>
      <c r="JE1" s="143"/>
      <c r="JF1" s="143"/>
      <c r="JG1" s="143"/>
      <c r="JH1" s="143"/>
      <c r="JI1" s="143"/>
      <c r="JJ1" s="143"/>
      <c r="JK1" s="143"/>
      <c r="JL1" s="143"/>
      <c r="JM1" s="143"/>
      <c r="JN1" s="143"/>
      <c r="JO1" s="143"/>
      <c r="JP1" s="143"/>
      <c r="JQ1" s="143"/>
      <c r="JR1" s="143"/>
      <c r="JS1" s="143"/>
      <c r="JT1" s="143"/>
      <c r="JU1" s="143"/>
      <c r="JV1" s="143"/>
      <c r="JW1" s="143"/>
      <c r="JX1" s="143"/>
      <c r="JY1" s="143"/>
      <c r="JZ1" s="143"/>
      <c r="KA1" s="143"/>
      <c r="KB1" s="143"/>
      <c r="KC1" s="143"/>
      <c r="KD1" s="143"/>
      <c r="KE1" s="143"/>
      <c r="KF1" s="143"/>
      <c r="KG1" s="143"/>
      <c r="KH1" s="143"/>
      <c r="KI1" s="143"/>
      <c r="KJ1" s="143"/>
      <c r="KK1" s="143"/>
      <c r="KL1" s="143"/>
      <c r="KM1" s="143"/>
      <c r="KN1" s="143"/>
      <c r="KO1" s="143"/>
      <c r="KP1" s="143"/>
      <c r="KQ1" s="143"/>
      <c r="KR1" s="143"/>
      <c r="KS1" s="143"/>
      <c r="KT1" s="143"/>
      <c r="KU1" s="143"/>
      <c r="KV1" s="143"/>
      <c r="KW1" s="143"/>
      <c r="KX1" s="143"/>
      <c r="KY1" s="143"/>
      <c r="KZ1" s="143"/>
      <c r="LA1" s="143"/>
      <c r="LB1" s="143"/>
      <c r="LC1" s="143"/>
      <c r="LD1" s="143"/>
      <c r="LE1" s="143"/>
      <c r="LF1" s="143"/>
      <c r="LG1" s="143"/>
      <c r="LH1" s="143"/>
      <c r="LI1" s="143"/>
      <c r="LJ1" s="143"/>
      <c r="LK1" s="143"/>
      <c r="LL1" s="143"/>
      <c r="LM1" s="143"/>
      <c r="LN1" s="143"/>
      <c r="LO1" s="143"/>
      <c r="LP1" s="143"/>
      <c r="LQ1" s="143"/>
      <c r="LR1" s="143"/>
      <c r="LS1" s="143"/>
      <c r="LT1" s="143"/>
      <c r="LU1" s="143"/>
      <c r="LV1" s="143"/>
      <c r="LW1" s="143"/>
      <c r="LX1" s="143"/>
      <c r="LY1" s="143"/>
      <c r="LZ1" s="143"/>
      <c r="MA1" s="143"/>
      <c r="MB1" s="143"/>
      <c r="MC1" s="143"/>
      <c r="MD1" s="143"/>
      <c r="ME1" s="143"/>
      <c r="MF1" s="143"/>
      <c r="MG1" s="143"/>
      <c r="MH1" s="143"/>
      <c r="MI1" s="143"/>
      <c r="MJ1" s="143"/>
      <c r="MK1" s="143"/>
      <c r="ML1" s="143"/>
      <c r="MM1" s="143"/>
      <c r="MN1" s="143"/>
      <c r="MO1" s="143"/>
      <c r="MP1" s="143"/>
      <c r="MQ1" s="143"/>
      <c r="MR1" s="143"/>
      <c r="MS1" s="143"/>
      <c r="MT1" s="143"/>
      <c r="MU1" s="143"/>
      <c r="MV1" s="143"/>
      <c r="MW1" s="143"/>
      <c r="MX1" s="143"/>
      <c r="MY1" s="143"/>
      <c r="MZ1" s="143"/>
      <c r="NA1" s="143"/>
      <c r="NB1" s="143"/>
      <c r="NC1" s="143"/>
      <c r="ND1" s="143"/>
      <c r="NE1" s="143"/>
      <c r="NF1" s="143"/>
      <c r="NG1" s="143"/>
      <c r="NH1" s="143"/>
      <c r="NI1" s="143"/>
      <c r="NJ1" s="143"/>
      <c r="NK1" s="143"/>
      <c r="NL1" s="143"/>
      <c r="NM1" s="143"/>
      <c r="NN1" s="143"/>
      <c r="NO1" s="143"/>
      <c r="NP1" s="143"/>
      <c r="NQ1" s="143"/>
      <c r="NR1" s="143"/>
      <c r="NS1" s="143"/>
      <c r="NT1" s="143"/>
      <c r="NU1" s="143"/>
      <c r="NV1" s="143"/>
      <c r="NW1" s="143"/>
      <c r="NX1" s="143"/>
      <c r="NY1" s="143"/>
      <c r="NZ1" s="143"/>
      <c r="OA1" s="143"/>
      <c r="OB1" s="143"/>
      <c r="OC1" s="143"/>
      <c r="OD1" s="143"/>
      <c r="OE1" s="143"/>
      <c r="OF1" s="143"/>
      <c r="OG1" s="143"/>
      <c r="OH1" s="143"/>
      <c r="OI1" s="143"/>
      <c r="OJ1" s="143"/>
      <c r="OK1" s="143"/>
      <c r="OL1" s="143"/>
      <c r="OM1" s="143"/>
      <c r="ON1" s="143"/>
      <c r="OO1" s="143"/>
      <c r="OP1" s="143"/>
      <c r="OQ1" s="143"/>
      <c r="OR1" s="143"/>
      <c r="OS1" s="143"/>
      <c r="OT1" s="143"/>
      <c r="OU1" s="143"/>
      <c r="OV1" s="143"/>
      <c r="OW1" s="143"/>
      <c r="OX1" s="143"/>
      <c r="OY1" s="143"/>
      <c r="OZ1" s="143"/>
      <c r="PA1" s="143"/>
      <c r="PB1" s="143"/>
      <c r="PC1" s="143"/>
      <c r="PD1" s="143"/>
      <c r="PE1" s="143"/>
      <c r="PF1" s="143"/>
      <c r="PG1" s="143"/>
      <c r="PH1" s="143"/>
      <c r="PI1" s="143"/>
      <c r="PJ1" s="143"/>
      <c r="PK1" s="143"/>
      <c r="PL1" s="143"/>
      <c r="PM1" s="143"/>
      <c r="PN1" s="143"/>
      <c r="PO1" s="143"/>
      <c r="PP1" s="143"/>
      <c r="PQ1" s="143"/>
      <c r="PR1" s="143"/>
      <c r="PS1" s="143"/>
      <c r="PT1" s="143"/>
      <c r="PU1" s="143"/>
      <c r="PV1" s="143"/>
      <c r="PW1" s="143"/>
      <c r="PX1" s="143"/>
      <c r="PY1" s="143"/>
      <c r="PZ1" s="143"/>
      <c r="QA1" s="143"/>
      <c r="QB1" s="143"/>
      <c r="QC1" s="143"/>
      <c r="QD1" s="143"/>
      <c r="QE1" s="143"/>
      <c r="QF1" s="143"/>
      <c r="QG1" s="143"/>
      <c r="QH1" s="143"/>
      <c r="QI1" s="143"/>
      <c r="QJ1" s="143"/>
      <c r="QK1" s="143"/>
      <c r="QL1" s="143"/>
      <c r="QM1" s="143"/>
      <c r="QN1" s="143"/>
      <c r="QO1" s="143"/>
      <c r="QP1" s="143"/>
      <c r="QQ1" s="143"/>
      <c r="QR1" s="143"/>
      <c r="QS1" s="143"/>
      <c r="QT1" s="143"/>
      <c r="QU1" s="143"/>
      <c r="QV1" s="143"/>
      <c r="QW1" s="143"/>
      <c r="QX1" s="143"/>
      <c r="QY1" s="143"/>
      <c r="QZ1" s="143"/>
      <c r="RA1" s="143"/>
      <c r="RB1" s="143"/>
      <c r="RC1" s="143"/>
      <c r="RD1" s="143"/>
      <c r="RE1" s="143"/>
      <c r="RF1" s="143"/>
      <c r="RG1" s="143"/>
      <c r="RH1" s="143"/>
      <c r="RI1" s="143"/>
      <c r="RJ1" s="143"/>
      <c r="RK1" s="143"/>
      <c r="RL1" s="143"/>
      <c r="RM1" s="143"/>
      <c r="RN1" s="143"/>
      <c r="RO1" s="143"/>
      <c r="RP1" s="143"/>
      <c r="RQ1" s="143"/>
      <c r="RR1" s="143"/>
      <c r="RS1" s="143"/>
      <c r="RT1" s="143"/>
      <c r="RU1" s="143"/>
      <c r="RV1" s="143"/>
      <c r="RW1" s="143"/>
      <c r="RX1" s="143"/>
      <c r="RY1" s="143"/>
      <c r="RZ1" s="143"/>
      <c r="SA1" s="143"/>
      <c r="SB1" s="143"/>
      <c r="SC1" s="143"/>
      <c r="SD1" s="143"/>
      <c r="SE1" s="143"/>
      <c r="SF1" s="143"/>
      <c r="SG1" s="143"/>
      <c r="SH1" s="143"/>
      <c r="SI1" s="143"/>
      <c r="SJ1" s="143"/>
      <c r="SK1" s="143"/>
      <c r="SL1" s="143"/>
      <c r="SM1" s="143"/>
      <c r="SN1" s="143"/>
      <c r="SO1" s="143"/>
      <c r="SP1" s="143"/>
      <c r="SQ1" s="143"/>
      <c r="SR1" s="143"/>
      <c r="SS1" s="143"/>
      <c r="ST1" s="143"/>
      <c r="SU1" s="143"/>
      <c r="SV1" s="143"/>
      <c r="SW1" s="143"/>
      <c r="SX1" s="143"/>
      <c r="SY1" s="143"/>
    </row>
    <row r="2" spans="1:519" customFormat="1" ht="15.5" x14ac:dyDescent="0.35">
      <c r="A2" s="144" t="s">
        <v>136</v>
      </c>
      <c r="B2" s="145"/>
      <c r="C2" s="146"/>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147" t="s">
        <v>255</v>
      </c>
      <c r="AM2" s="33" t="s">
        <v>256</v>
      </c>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105"/>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row>
    <row r="3" spans="1:519" customFormat="1" ht="14.25" customHeight="1" x14ac:dyDescent="0.35">
      <c r="A3" s="34"/>
      <c r="B3" s="107" t="s">
        <v>8</v>
      </c>
      <c r="C3" s="16" t="s">
        <v>9</v>
      </c>
      <c r="D3" s="148" t="s">
        <v>221</v>
      </c>
      <c r="E3" s="148" t="s">
        <v>222</v>
      </c>
      <c r="F3" s="148" t="s">
        <v>223</v>
      </c>
      <c r="G3" s="148" t="s">
        <v>224</v>
      </c>
      <c r="H3" s="148" t="s">
        <v>225</v>
      </c>
      <c r="I3" s="148" t="s">
        <v>226</v>
      </c>
      <c r="J3" s="148" t="s">
        <v>11</v>
      </c>
      <c r="K3" s="148" t="s">
        <v>12</v>
      </c>
      <c r="L3" s="148" t="s">
        <v>13</v>
      </c>
      <c r="M3" s="149" t="s">
        <v>14</v>
      </c>
      <c r="N3" s="149" t="s">
        <v>15</v>
      </c>
      <c r="O3" s="148" t="s">
        <v>16</v>
      </c>
      <c r="P3" s="148" t="s">
        <v>17</v>
      </c>
      <c r="Q3" s="148" t="s">
        <v>18</v>
      </c>
      <c r="R3" s="148" t="s">
        <v>19</v>
      </c>
      <c r="S3" s="148" t="s">
        <v>20</v>
      </c>
      <c r="T3" s="148" t="s">
        <v>21</v>
      </c>
      <c r="U3" s="148" t="s">
        <v>22</v>
      </c>
      <c r="V3" s="148" t="s">
        <v>23</v>
      </c>
      <c r="W3" s="148" t="s">
        <v>24</v>
      </c>
      <c r="X3" s="149" t="s">
        <v>25</v>
      </c>
      <c r="Y3" s="149" t="s">
        <v>26</v>
      </c>
      <c r="Z3" s="148" t="s">
        <v>27</v>
      </c>
      <c r="AA3" s="148" t="s">
        <v>28</v>
      </c>
      <c r="AB3" s="148" t="s">
        <v>29</v>
      </c>
      <c r="AC3" s="148" t="s">
        <v>30</v>
      </c>
      <c r="AD3" s="148" t="s">
        <v>31</v>
      </c>
      <c r="AE3" s="148" t="s">
        <v>32</v>
      </c>
      <c r="AF3" s="148" t="s">
        <v>33</v>
      </c>
      <c r="AG3" s="148" t="s">
        <v>34</v>
      </c>
      <c r="AH3" s="148" t="s">
        <v>35</v>
      </c>
      <c r="AI3" s="149" t="s">
        <v>36</v>
      </c>
      <c r="AJ3" s="149" t="s">
        <v>37</v>
      </c>
      <c r="AK3" s="148" t="s">
        <v>38</v>
      </c>
      <c r="AL3" s="150" t="s">
        <v>39</v>
      </c>
      <c r="AM3" s="148" t="s">
        <v>40</v>
      </c>
      <c r="AN3" s="148" t="s">
        <v>41</v>
      </c>
      <c r="AO3" s="148" t="s">
        <v>42</v>
      </c>
      <c r="AP3" s="148" t="s">
        <v>43</v>
      </c>
      <c r="AQ3" s="148" t="s">
        <v>44</v>
      </c>
      <c r="AR3" s="148" t="s">
        <v>45</v>
      </c>
      <c r="AS3" s="148" t="s">
        <v>46</v>
      </c>
      <c r="AT3" s="149" t="s">
        <v>47</v>
      </c>
      <c r="AU3" s="149" t="s">
        <v>48</v>
      </c>
      <c r="AV3" s="148" t="s">
        <v>49</v>
      </c>
      <c r="AW3" s="148" t="s">
        <v>50</v>
      </c>
      <c r="AX3" s="148" t="s">
        <v>51</v>
      </c>
      <c r="AY3" s="148" t="s">
        <v>52</v>
      </c>
      <c r="AZ3" s="148" t="s">
        <v>53</v>
      </c>
      <c r="BA3" s="148" t="s">
        <v>54</v>
      </c>
      <c r="BB3" s="148" t="s">
        <v>55</v>
      </c>
      <c r="BC3" s="148" t="s">
        <v>56</v>
      </c>
      <c r="BD3" s="148" t="s">
        <v>57</v>
      </c>
      <c r="BE3" s="149" t="s">
        <v>58</v>
      </c>
      <c r="BF3" s="149" t="s">
        <v>59</v>
      </c>
      <c r="BG3" s="149" t="s">
        <v>60</v>
      </c>
      <c r="BH3" s="149" t="s">
        <v>61</v>
      </c>
      <c r="BI3" s="149" t="s">
        <v>62</v>
      </c>
      <c r="BJ3" s="149" t="s">
        <v>63</v>
      </c>
      <c r="BK3" s="149" t="s">
        <v>64</v>
      </c>
      <c r="BL3" s="149" t="s">
        <v>65</v>
      </c>
      <c r="BM3" s="149" t="s">
        <v>66</v>
      </c>
      <c r="BN3" s="149" t="s">
        <v>67</v>
      </c>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51"/>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c r="JS3" s="17"/>
      <c r="JT3" s="17"/>
      <c r="JU3" s="17"/>
      <c r="JV3" s="17"/>
      <c r="JW3" s="17"/>
      <c r="JX3" s="17"/>
      <c r="JY3" s="17"/>
      <c r="JZ3" s="17"/>
      <c r="KA3" s="17"/>
      <c r="KB3" s="17"/>
      <c r="KC3" s="17"/>
      <c r="KD3" s="17"/>
      <c r="KE3" s="17"/>
      <c r="KF3" s="17"/>
      <c r="KG3" s="17"/>
      <c r="KH3" s="17"/>
      <c r="KI3" s="17"/>
      <c r="KJ3" s="17"/>
      <c r="KK3" s="17"/>
      <c r="KL3" s="17"/>
      <c r="KM3" s="17"/>
      <c r="KN3" s="17"/>
      <c r="KO3" s="17"/>
      <c r="KP3" s="17"/>
      <c r="KQ3" s="17"/>
      <c r="KR3" s="17"/>
      <c r="KS3" s="17"/>
      <c r="KT3" s="17"/>
      <c r="KU3" s="17"/>
      <c r="KV3" s="17"/>
      <c r="KW3" s="17"/>
      <c r="KX3" s="17"/>
      <c r="KY3" s="17"/>
      <c r="KZ3" s="17"/>
      <c r="LA3" s="17"/>
      <c r="LB3" s="17"/>
      <c r="LC3" s="17"/>
      <c r="LD3" s="17"/>
      <c r="LE3" s="17"/>
      <c r="LF3" s="17"/>
      <c r="LG3" s="17"/>
      <c r="LH3" s="17"/>
      <c r="LI3" s="17"/>
      <c r="LJ3" s="17"/>
      <c r="LK3" s="17"/>
      <c r="LL3" s="17"/>
      <c r="LM3" s="17"/>
      <c r="LN3" s="17"/>
      <c r="LO3" s="17"/>
      <c r="LP3" s="17"/>
      <c r="LQ3" s="17"/>
      <c r="LR3" s="17"/>
      <c r="LS3" s="17"/>
      <c r="LT3" s="17"/>
      <c r="LU3" s="17"/>
      <c r="LV3" s="17"/>
      <c r="LW3" s="17"/>
      <c r="LX3" s="17"/>
      <c r="LY3" s="17"/>
      <c r="LZ3" s="17"/>
      <c r="MA3" s="17"/>
      <c r="MB3" s="17"/>
      <c r="MC3" s="17"/>
      <c r="MD3" s="17"/>
      <c r="ME3" s="17"/>
      <c r="MF3" s="17"/>
      <c r="MG3" s="17"/>
      <c r="MH3" s="17"/>
      <c r="MI3" s="17"/>
      <c r="MJ3" s="17"/>
      <c r="MK3" s="17"/>
      <c r="ML3" s="17"/>
      <c r="MM3" s="17"/>
      <c r="MN3" s="17"/>
      <c r="MO3" s="17"/>
      <c r="MP3" s="17"/>
      <c r="MQ3" s="17"/>
      <c r="MR3" s="17"/>
      <c r="MS3" s="17"/>
      <c r="MT3" s="17"/>
      <c r="MU3" s="17"/>
      <c r="MV3" s="17"/>
      <c r="MW3" s="17"/>
      <c r="MX3" s="17"/>
      <c r="MY3" s="17"/>
      <c r="MZ3" s="17"/>
      <c r="NA3" s="17"/>
      <c r="NB3" s="17"/>
      <c r="NC3" s="17"/>
      <c r="ND3" s="17"/>
      <c r="NE3" s="17"/>
      <c r="NF3" s="17"/>
      <c r="NG3" s="17"/>
      <c r="NH3" s="17"/>
      <c r="NI3" s="17"/>
      <c r="NJ3" s="17"/>
      <c r="NK3" s="17"/>
      <c r="NL3" s="17"/>
      <c r="NM3" s="17"/>
      <c r="NN3" s="17"/>
      <c r="NO3" s="17"/>
      <c r="NP3" s="17"/>
      <c r="NQ3" s="17"/>
      <c r="NR3" s="17"/>
      <c r="NS3" s="17"/>
      <c r="NT3" s="17"/>
      <c r="NU3" s="17"/>
      <c r="NV3" s="17"/>
      <c r="NW3" s="17"/>
      <c r="NX3" s="17"/>
      <c r="NY3" s="17"/>
      <c r="NZ3" s="17"/>
      <c r="OA3" s="17"/>
      <c r="OB3" s="17"/>
      <c r="OC3" s="17"/>
      <c r="OD3" s="17"/>
      <c r="OE3" s="17"/>
      <c r="OF3" s="17"/>
      <c r="OG3" s="17"/>
      <c r="OH3" s="17"/>
      <c r="OI3" s="17"/>
      <c r="OJ3" s="17"/>
      <c r="OK3" s="17"/>
      <c r="OL3" s="17"/>
      <c r="OM3" s="17"/>
      <c r="ON3" s="17"/>
      <c r="OO3" s="17"/>
      <c r="OP3" s="17"/>
      <c r="OQ3" s="17"/>
      <c r="OR3" s="17"/>
      <c r="OS3" s="17"/>
      <c r="OT3" s="17"/>
      <c r="OU3" s="17"/>
      <c r="OV3" s="17"/>
      <c r="OW3" s="17"/>
      <c r="OX3" s="17"/>
      <c r="OY3" s="17"/>
      <c r="OZ3" s="17"/>
      <c r="PA3" s="17"/>
      <c r="PB3" s="17"/>
      <c r="PC3" s="17"/>
      <c r="PD3" s="17"/>
      <c r="PE3" s="17"/>
      <c r="PF3" s="17"/>
      <c r="PG3" s="17"/>
      <c r="PH3" s="17"/>
      <c r="PI3" s="17"/>
      <c r="PJ3" s="17"/>
      <c r="PK3" s="17"/>
      <c r="PL3" s="17"/>
      <c r="PM3" s="17"/>
      <c r="PN3" s="17"/>
      <c r="PO3" s="17"/>
      <c r="PP3" s="17"/>
      <c r="PQ3" s="17"/>
      <c r="PR3" s="17"/>
      <c r="PS3" s="17"/>
      <c r="PT3" s="17"/>
      <c r="PU3" s="17"/>
      <c r="PV3" s="17"/>
      <c r="PW3" s="17"/>
      <c r="PX3" s="17"/>
      <c r="PY3" s="17"/>
      <c r="PZ3" s="17"/>
      <c r="QA3" s="17"/>
      <c r="QB3" s="17"/>
      <c r="QC3" s="17"/>
      <c r="QD3" s="17"/>
      <c r="QE3" s="17"/>
      <c r="QF3" s="17"/>
      <c r="QG3" s="17"/>
      <c r="QH3" s="17"/>
      <c r="QI3" s="17"/>
      <c r="QJ3" s="17"/>
      <c r="QK3" s="17"/>
      <c r="QL3" s="17"/>
      <c r="QM3" s="17"/>
      <c r="QN3" s="17"/>
      <c r="QO3" s="17"/>
      <c r="QP3" s="17"/>
      <c r="QQ3" s="17"/>
      <c r="QR3" s="17"/>
      <c r="QS3" s="17"/>
      <c r="QT3" s="17"/>
      <c r="QU3" s="17"/>
      <c r="QV3" s="17"/>
      <c r="QW3" s="17"/>
      <c r="QX3" s="17"/>
      <c r="QY3" s="17"/>
      <c r="QZ3" s="17"/>
      <c r="RA3" s="17"/>
      <c r="RB3" s="17"/>
      <c r="RC3" s="17"/>
      <c r="RD3" s="17"/>
      <c r="RE3" s="17"/>
      <c r="RF3" s="17"/>
      <c r="RG3" s="17"/>
      <c r="RH3" s="17"/>
      <c r="RI3" s="17"/>
      <c r="RJ3" s="17"/>
      <c r="RK3" s="17"/>
      <c r="RL3" s="17"/>
      <c r="RM3" s="17"/>
      <c r="RN3" s="17"/>
      <c r="RO3" s="17"/>
      <c r="RP3" s="17"/>
      <c r="RQ3" s="17"/>
      <c r="RR3" s="17"/>
      <c r="RS3" s="17"/>
      <c r="RT3" s="17"/>
      <c r="RU3" s="17"/>
      <c r="RV3" s="17"/>
      <c r="RW3" s="17"/>
      <c r="RX3" s="17"/>
      <c r="RY3" s="17"/>
      <c r="RZ3" s="17"/>
      <c r="SA3" s="17"/>
      <c r="SB3" s="17"/>
      <c r="SC3" s="17"/>
      <c r="SD3" s="17"/>
      <c r="SE3" s="17"/>
      <c r="SF3" s="17"/>
      <c r="SG3" s="17"/>
      <c r="SH3" s="17"/>
      <c r="SI3" s="17"/>
      <c r="SJ3" s="17"/>
      <c r="SK3" s="17"/>
      <c r="SL3" s="17"/>
      <c r="SM3" s="17"/>
      <c r="SN3" s="17"/>
      <c r="SO3" s="17"/>
      <c r="SP3" s="17"/>
      <c r="SQ3" s="17"/>
      <c r="SR3" s="17"/>
      <c r="SS3" s="17"/>
      <c r="ST3" s="17"/>
      <c r="SU3" s="17"/>
      <c r="SV3" s="17"/>
      <c r="SW3" s="17"/>
      <c r="SX3" s="17"/>
      <c r="SY3" s="17"/>
    </row>
    <row r="4" spans="1:519" customFormat="1" x14ac:dyDescent="0.35">
      <c r="A4" s="34"/>
      <c r="B4" s="152"/>
      <c r="C4" s="153"/>
      <c r="D4" s="153" t="s">
        <v>257</v>
      </c>
      <c r="E4" s="153"/>
      <c r="F4" s="153"/>
      <c r="G4" s="153"/>
      <c r="H4" s="153"/>
      <c r="I4" s="153"/>
      <c r="J4" s="153"/>
      <c r="K4" s="155"/>
      <c r="L4" s="153"/>
      <c r="M4" s="156"/>
      <c r="N4" s="154"/>
      <c r="O4" s="153"/>
      <c r="P4" s="153"/>
      <c r="Q4" s="153"/>
      <c r="R4" s="153"/>
      <c r="S4" s="153"/>
      <c r="T4" s="153"/>
      <c r="U4" s="153"/>
      <c r="V4" s="155"/>
      <c r="W4" s="153"/>
      <c r="X4" s="156"/>
      <c r="Y4" s="154"/>
      <c r="Z4" s="153"/>
      <c r="AA4" s="153"/>
      <c r="AB4" s="153" t="s">
        <v>258</v>
      </c>
      <c r="AC4" s="153"/>
      <c r="AD4" s="153"/>
      <c r="AE4" s="153"/>
      <c r="AF4" s="153"/>
      <c r="AG4" s="155"/>
      <c r="AH4" s="153"/>
      <c r="AI4" s="156"/>
      <c r="AJ4" s="154"/>
      <c r="AK4" s="153"/>
      <c r="AL4" s="157" t="s">
        <v>259</v>
      </c>
      <c r="AM4" s="153" t="s">
        <v>260</v>
      </c>
      <c r="AN4" s="153"/>
      <c r="AO4" s="153"/>
      <c r="AP4" s="153"/>
      <c r="AQ4" s="153"/>
      <c r="AR4" s="155"/>
      <c r="AS4" s="153"/>
      <c r="AT4" s="156" t="s">
        <v>80</v>
      </c>
      <c r="AU4" s="154"/>
      <c r="AV4" s="153"/>
      <c r="AW4" s="153"/>
      <c r="AX4" s="153"/>
      <c r="AY4" s="153"/>
      <c r="AZ4" s="153"/>
      <c r="BA4" s="153"/>
      <c r="BB4" s="153"/>
      <c r="BC4" s="155"/>
      <c r="BD4" s="153"/>
      <c r="BE4" s="156"/>
      <c r="BF4" s="154"/>
      <c r="BG4" s="153"/>
      <c r="BH4" s="153"/>
      <c r="BI4" s="31"/>
      <c r="BJ4" s="17"/>
      <c r="BK4" s="31" t="s">
        <v>69</v>
      </c>
      <c r="BL4" s="31" t="s">
        <v>69</v>
      </c>
      <c r="BM4" s="31" t="s">
        <v>69</v>
      </c>
      <c r="BN4" s="31" t="s">
        <v>69</v>
      </c>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9"/>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c r="IW4" s="32"/>
      <c r="IX4" s="32"/>
      <c r="IY4" s="32"/>
      <c r="IZ4" s="32"/>
      <c r="JA4" s="32"/>
      <c r="JB4" s="32"/>
      <c r="JC4" s="32"/>
      <c r="JD4" s="32"/>
      <c r="JE4" s="32"/>
      <c r="JF4" s="32"/>
      <c r="JG4" s="32"/>
      <c r="JH4" s="32"/>
      <c r="JI4" s="32"/>
      <c r="JJ4" s="32"/>
      <c r="JK4" s="32"/>
      <c r="JL4" s="32"/>
      <c r="JM4" s="32"/>
      <c r="JN4" s="32"/>
      <c r="JO4" s="32"/>
      <c r="JP4" s="32"/>
      <c r="JQ4" s="32"/>
      <c r="JR4" s="32"/>
      <c r="JS4" s="32"/>
      <c r="JT4" s="32"/>
      <c r="JU4" s="32"/>
      <c r="JV4" s="32"/>
      <c r="JW4" s="32"/>
      <c r="JX4" s="32"/>
      <c r="JY4" s="32"/>
      <c r="JZ4" s="32"/>
      <c r="KA4" s="32"/>
      <c r="KB4" s="32"/>
      <c r="KC4" s="32"/>
      <c r="KD4" s="32"/>
      <c r="KE4" s="32"/>
      <c r="KF4" s="32"/>
      <c r="KG4" s="32"/>
      <c r="KH4" s="32"/>
      <c r="KI4" s="32"/>
      <c r="KJ4" s="32"/>
      <c r="KK4" s="32"/>
      <c r="KL4" s="32"/>
      <c r="KM4" s="32"/>
      <c r="KN4" s="32"/>
      <c r="KO4" s="32"/>
      <c r="KP4" s="32"/>
      <c r="KQ4" s="32"/>
      <c r="KR4" s="32"/>
      <c r="KS4" s="32"/>
      <c r="KT4" s="32"/>
      <c r="KU4" s="32"/>
      <c r="KV4" s="32"/>
      <c r="KW4" s="32"/>
      <c r="KX4" s="32"/>
      <c r="KY4" s="32"/>
      <c r="KZ4" s="32"/>
      <c r="LA4" s="32"/>
      <c r="LB4" s="32"/>
      <c r="LC4" s="32"/>
      <c r="LD4" s="32"/>
      <c r="LE4" s="32"/>
      <c r="LF4" s="32"/>
      <c r="LG4" s="32"/>
      <c r="LH4" s="32"/>
      <c r="LI4" s="32"/>
      <c r="LJ4" s="32"/>
      <c r="LK4" s="32"/>
      <c r="LL4" s="32"/>
      <c r="LM4" s="32"/>
      <c r="LN4" s="32"/>
      <c r="LO4" s="32"/>
      <c r="LP4" s="32"/>
      <c r="LQ4" s="32"/>
      <c r="LR4" s="32"/>
      <c r="LS4" s="32"/>
      <c r="LT4" s="32"/>
      <c r="LU4" s="32"/>
      <c r="LV4" s="32"/>
      <c r="LW4" s="32"/>
      <c r="LX4" s="32"/>
      <c r="LY4" s="32"/>
      <c r="LZ4" s="32"/>
      <c r="MA4" s="32"/>
      <c r="MB4" s="32"/>
      <c r="MC4" s="32"/>
      <c r="MD4" s="32"/>
      <c r="ME4" s="32"/>
      <c r="MF4" s="32"/>
      <c r="MG4" s="32"/>
      <c r="MH4" s="32"/>
      <c r="MI4" s="32"/>
      <c r="MJ4" s="32"/>
      <c r="MK4" s="32"/>
      <c r="ML4" s="32"/>
      <c r="MM4" s="32"/>
      <c r="MN4" s="32"/>
      <c r="MO4" s="32"/>
      <c r="MP4" s="32"/>
      <c r="MQ4" s="32"/>
      <c r="MR4" s="32"/>
      <c r="MS4" s="32"/>
      <c r="MT4" s="32"/>
      <c r="MU4" s="32"/>
      <c r="MV4" s="32"/>
      <c r="MW4" s="32"/>
      <c r="MX4" s="32"/>
      <c r="MY4" s="32"/>
      <c r="MZ4" s="32"/>
      <c r="NA4" s="32"/>
      <c r="NB4" s="32"/>
      <c r="NC4" s="32"/>
      <c r="ND4" s="32"/>
      <c r="NE4" s="32"/>
      <c r="NF4" s="32"/>
      <c r="NG4" s="32"/>
      <c r="NH4" s="32"/>
      <c r="NI4" s="32"/>
      <c r="NJ4" s="32"/>
      <c r="NK4" s="32"/>
      <c r="NL4" s="32"/>
      <c r="NM4" s="32"/>
      <c r="NN4" s="32"/>
      <c r="NO4" s="32"/>
      <c r="NP4" s="32"/>
      <c r="NQ4" s="32"/>
      <c r="NR4" s="32"/>
      <c r="NS4" s="32"/>
      <c r="NT4" s="32"/>
      <c r="NU4" s="32"/>
      <c r="NV4" s="32"/>
      <c r="NW4" s="32"/>
      <c r="NX4" s="32"/>
      <c r="NY4" s="32"/>
      <c r="NZ4" s="32"/>
      <c r="OA4" s="32"/>
      <c r="OB4" s="32"/>
      <c r="OC4" s="32"/>
      <c r="OD4" s="32"/>
      <c r="OE4" s="32"/>
      <c r="OF4" s="32"/>
      <c r="OG4" s="32"/>
      <c r="OH4" s="32"/>
      <c r="OI4" s="32"/>
      <c r="OJ4" s="32"/>
      <c r="OK4" s="32"/>
      <c r="OL4" s="32"/>
      <c r="OM4" s="32"/>
      <c r="ON4" s="32"/>
      <c r="OO4" s="32"/>
      <c r="OP4" s="32"/>
      <c r="OQ4" s="32"/>
      <c r="OR4" s="32"/>
      <c r="OS4" s="32"/>
      <c r="OT4" s="32"/>
      <c r="OU4" s="32"/>
      <c r="OV4" s="32"/>
      <c r="OW4" s="32"/>
      <c r="OX4" s="32"/>
      <c r="OY4" s="32"/>
      <c r="OZ4" s="32"/>
      <c r="PA4" s="32"/>
      <c r="PB4" s="32"/>
      <c r="PC4" s="32"/>
      <c r="PD4" s="32"/>
      <c r="PE4" s="32"/>
      <c r="PF4" s="32"/>
      <c r="PG4" s="32"/>
      <c r="PH4" s="32"/>
      <c r="PI4" s="32"/>
      <c r="PJ4" s="32"/>
      <c r="PK4" s="32"/>
      <c r="PL4" s="32"/>
      <c r="PM4" s="32"/>
      <c r="PN4" s="32"/>
      <c r="PO4" s="32"/>
      <c r="PP4" s="32"/>
      <c r="PQ4" s="32"/>
      <c r="PR4" s="32"/>
      <c r="PS4" s="32"/>
      <c r="PT4" s="32"/>
      <c r="PU4" s="32"/>
      <c r="PV4" s="32"/>
      <c r="PW4" s="32"/>
      <c r="PX4" s="32"/>
      <c r="PY4" s="32"/>
      <c r="PZ4" s="32"/>
      <c r="QA4" s="32"/>
      <c r="QB4" s="32"/>
      <c r="QC4" s="32"/>
      <c r="QD4" s="32"/>
      <c r="QE4" s="32"/>
      <c r="QF4" s="32"/>
      <c r="QG4" s="32"/>
      <c r="QH4" s="32"/>
      <c r="QI4" s="32"/>
      <c r="QJ4" s="32"/>
      <c r="QK4" s="32"/>
      <c r="QL4" s="32"/>
      <c r="QM4" s="32"/>
      <c r="QN4" s="32"/>
      <c r="QO4" s="32"/>
      <c r="QP4" s="32"/>
      <c r="QQ4" s="32"/>
      <c r="QR4" s="32"/>
      <c r="QS4" s="32"/>
      <c r="QT4" s="32"/>
      <c r="QU4" s="32"/>
      <c r="QV4" s="32"/>
      <c r="QW4" s="32"/>
      <c r="QX4" s="32"/>
      <c r="QY4" s="32"/>
      <c r="QZ4" s="32"/>
      <c r="RA4" s="32"/>
      <c r="RB4" s="32"/>
      <c r="RC4" s="32"/>
      <c r="RD4" s="32"/>
      <c r="RE4" s="32"/>
      <c r="RF4" s="32"/>
      <c r="RG4" s="32"/>
      <c r="RH4" s="32"/>
      <c r="RI4" s="32"/>
      <c r="RJ4" s="32"/>
      <c r="RK4" s="32"/>
      <c r="RL4" s="32"/>
      <c r="RM4" s="32"/>
      <c r="RN4" s="32"/>
      <c r="RO4" s="32"/>
      <c r="RP4" s="32"/>
      <c r="RQ4" s="32"/>
      <c r="RR4" s="32"/>
      <c r="RS4" s="32"/>
      <c r="RT4" s="32"/>
      <c r="RU4" s="32"/>
      <c r="RV4" s="32"/>
      <c r="RW4" s="32"/>
      <c r="RX4" s="32"/>
      <c r="RY4" s="32"/>
      <c r="RZ4" s="32"/>
      <c r="SA4" s="32"/>
      <c r="SB4" s="32"/>
      <c r="SC4" s="32"/>
      <c r="SD4" s="32"/>
      <c r="SE4" s="32"/>
      <c r="SF4" s="32"/>
      <c r="SG4" s="32"/>
      <c r="SH4" s="32"/>
      <c r="SI4" s="32"/>
      <c r="SJ4" s="32"/>
      <c r="SK4" s="32"/>
      <c r="SL4" s="32"/>
      <c r="SM4" s="32"/>
      <c r="SN4" s="32"/>
      <c r="SO4" s="32"/>
      <c r="SP4" s="32"/>
      <c r="SQ4" s="32"/>
      <c r="SR4" s="32"/>
      <c r="SS4" s="32"/>
      <c r="ST4" s="32"/>
      <c r="SU4" s="32"/>
      <c r="SV4" s="32"/>
      <c r="SW4" s="32"/>
      <c r="SX4" s="32"/>
      <c r="SY4" s="32"/>
    </row>
    <row r="5" spans="1:519" customFormat="1" ht="3.75" customHeight="1" x14ac:dyDescent="0.35">
      <c r="A5" s="160"/>
      <c r="B5" s="161"/>
      <c r="C5" s="106"/>
      <c r="D5" s="22"/>
      <c r="E5" s="22"/>
      <c r="F5" s="23"/>
      <c r="G5" s="23"/>
      <c r="H5" s="23"/>
      <c r="I5" s="23"/>
      <c r="J5" s="23"/>
      <c r="K5" s="23"/>
      <c r="L5" s="23"/>
      <c r="M5" s="23"/>
      <c r="N5" s="23"/>
      <c r="O5" s="23"/>
      <c r="P5" s="23"/>
      <c r="Q5" s="23"/>
      <c r="R5" s="23"/>
      <c r="S5" s="23"/>
      <c r="T5" s="23"/>
      <c r="U5" s="23"/>
      <c r="V5" s="23"/>
      <c r="W5" s="23"/>
      <c r="X5" s="23"/>
      <c r="Y5" s="23"/>
      <c r="Z5" s="23"/>
      <c r="AA5" s="23"/>
      <c r="AB5" s="23"/>
      <c r="AC5" s="23"/>
      <c r="AD5" s="23"/>
      <c r="AE5" s="23"/>
      <c r="AF5" s="19"/>
      <c r="AG5" s="20"/>
      <c r="AH5" s="21"/>
      <c r="AI5" s="14"/>
      <c r="AJ5" s="22"/>
      <c r="AK5" s="22"/>
      <c r="AL5" s="162"/>
      <c r="AM5" s="23"/>
      <c r="AN5" s="23"/>
      <c r="AO5" s="23"/>
      <c r="AP5" s="23"/>
      <c r="AQ5" s="23"/>
      <c r="AR5" s="23"/>
      <c r="AS5" s="23"/>
      <c r="AT5" s="23"/>
      <c r="AU5" s="23"/>
      <c r="AV5" s="23"/>
      <c r="AW5" s="23"/>
      <c r="AX5" s="23"/>
      <c r="AY5" s="23"/>
      <c r="AZ5" s="23"/>
      <c r="BA5" s="23"/>
      <c r="BB5" s="23"/>
      <c r="BC5" s="23"/>
      <c r="BD5" s="23"/>
      <c r="BE5" s="23"/>
      <c r="BF5" s="23"/>
      <c r="BG5" s="23"/>
      <c r="BH5" s="23"/>
      <c r="BI5" s="23"/>
      <c r="BJ5" s="163"/>
      <c r="BK5" s="163"/>
      <c r="BL5" s="163"/>
      <c r="BM5" s="163"/>
      <c r="BN5" s="163"/>
      <c r="BO5" s="163"/>
      <c r="BP5" s="163"/>
      <c r="BQ5" s="163"/>
      <c r="BR5" s="163"/>
      <c r="BS5" s="163"/>
      <c r="BT5" s="163"/>
      <c r="BU5" s="163"/>
      <c r="BV5" s="163"/>
      <c r="BW5" s="163"/>
      <c r="BX5" s="163"/>
      <c r="BY5" s="163"/>
      <c r="BZ5" s="163"/>
      <c r="CA5" s="163"/>
      <c r="CB5" s="163"/>
      <c r="CC5" s="163"/>
      <c r="CD5" s="163"/>
      <c r="CE5" s="163"/>
      <c r="CF5" s="163"/>
      <c r="CG5" s="163"/>
      <c r="CH5" s="163"/>
      <c r="CI5" s="163"/>
      <c r="CJ5" s="163"/>
      <c r="CK5" s="163"/>
      <c r="CL5" s="163"/>
      <c r="CM5" s="163"/>
      <c r="CN5" s="163"/>
      <c r="CO5" s="163"/>
      <c r="CP5" s="163"/>
      <c r="CQ5" s="163"/>
      <c r="CR5" s="163"/>
      <c r="CS5" s="163"/>
      <c r="CT5" s="163"/>
      <c r="CU5" s="163"/>
      <c r="CV5" s="163"/>
      <c r="CW5" s="163"/>
      <c r="CX5" s="163"/>
      <c r="CY5" s="163"/>
      <c r="CZ5" s="163"/>
      <c r="DA5" s="163"/>
      <c r="DB5" s="163"/>
      <c r="DC5" s="163"/>
      <c r="DD5" s="163"/>
      <c r="DE5" s="163"/>
      <c r="DF5" s="163"/>
      <c r="DG5" s="163"/>
      <c r="DH5" s="163"/>
      <c r="DI5" s="163"/>
      <c r="DJ5" s="163"/>
      <c r="DK5" s="163"/>
      <c r="DL5" s="163"/>
      <c r="DM5" s="163"/>
      <c r="DN5" s="163"/>
      <c r="DO5" s="163"/>
      <c r="DP5" s="163"/>
      <c r="DQ5" s="163"/>
      <c r="DR5" s="163"/>
      <c r="DS5" s="163"/>
      <c r="DT5" s="163"/>
      <c r="DU5" s="163"/>
      <c r="DV5" s="163"/>
      <c r="DW5" s="163"/>
      <c r="DX5" s="163"/>
      <c r="DY5" s="163"/>
      <c r="DZ5" s="163"/>
      <c r="EA5" s="163"/>
      <c r="EB5" s="163"/>
      <c r="EC5" s="163"/>
      <c r="ED5" s="163"/>
      <c r="EE5" s="163"/>
      <c r="EF5" s="163"/>
      <c r="EG5" s="163"/>
      <c r="EH5" s="163"/>
      <c r="EI5" s="163"/>
      <c r="EJ5" s="163"/>
      <c r="EK5" s="163"/>
      <c r="EL5" s="163"/>
      <c r="EM5" s="163"/>
      <c r="EN5" s="163"/>
      <c r="EO5" s="163"/>
      <c r="EP5" s="163"/>
      <c r="EQ5" s="163"/>
      <c r="ER5" s="163"/>
      <c r="ES5" s="163"/>
      <c r="ET5" s="163"/>
      <c r="EU5" s="163"/>
      <c r="EV5" s="163"/>
      <c r="EW5" s="163"/>
      <c r="EX5" s="163"/>
      <c r="EY5" s="163"/>
      <c r="EZ5" s="163"/>
      <c r="FA5" s="163"/>
      <c r="FB5" s="163"/>
      <c r="FC5" s="163"/>
      <c r="FD5" s="163"/>
      <c r="FE5" s="163"/>
      <c r="FF5" s="163"/>
      <c r="FG5" s="163"/>
      <c r="FH5" s="163"/>
      <c r="FI5" s="163"/>
      <c r="FJ5" s="163"/>
      <c r="FK5" s="163"/>
      <c r="FL5" s="163"/>
      <c r="FM5" s="163"/>
      <c r="FN5" s="163"/>
      <c r="FO5" s="163"/>
      <c r="FP5" s="163"/>
      <c r="FQ5" s="163"/>
      <c r="FR5" s="163"/>
      <c r="FS5" s="163"/>
      <c r="FT5" s="163"/>
      <c r="FU5" s="163"/>
      <c r="FV5" s="163"/>
      <c r="FW5" s="163"/>
      <c r="FX5" s="163"/>
      <c r="FY5" s="163"/>
      <c r="FZ5" s="163"/>
      <c r="GA5" s="163"/>
      <c r="GB5" s="163"/>
      <c r="GC5" s="163"/>
      <c r="GD5" s="163"/>
      <c r="GE5" s="163"/>
      <c r="GF5" s="163"/>
      <c r="GG5" s="163"/>
      <c r="GH5" s="163"/>
      <c r="GI5" s="163"/>
      <c r="GJ5" s="163"/>
      <c r="GK5" s="163"/>
      <c r="GL5" s="163"/>
      <c r="GM5" s="163"/>
      <c r="GN5" s="163"/>
      <c r="GO5" s="163"/>
      <c r="GP5" s="163"/>
      <c r="GQ5" s="163"/>
      <c r="GR5" s="163"/>
      <c r="GS5" s="163"/>
      <c r="GT5" s="163"/>
      <c r="GU5" s="163"/>
      <c r="GV5" s="163"/>
      <c r="GW5" s="163"/>
      <c r="GX5" s="163"/>
      <c r="GY5" s="163"/>
      <c r="GZ5" s="163"/>
      <c r="HA5" s="163"/>
      <c r="HB5" s="163"/>
      <c r="HC5" s="163"/>
      <c r="HD5" s="163"/>
      <c r="HE5" s="163"/>
      <c r="HF5" s="163"/>
      <c r="HG5" s="143"/>
      <c r="HH5" s="143"/>
      <c r="HI5" s="143"/>
      <c r="HJ5" s="143"/>
      <c r="HK5" s="143"/>
      <c r="HL5" s="143"/>
      <c r="HM5" s="143"/>
      <c r="HN5" s="143"/>
      <c r="HO5" s="143"/>
      <c r="HP5" s="143"/>
      <c r="HQ5" s="143"/>
      <c r="HR5" s="143"/>
      <c r="HS5" s="143"/>
      <c r="HT5" s="143"/>
      <c r="HU5" s="143"/>
      <c r="HV5" s="143"/>
      <c r="HW5" s="143"/>
      <c r="HX5" s="143"/>
      <c r="HY5" s="143"/>
      <c r="HZ5" s="143"/>
      <c r="IA5" s="143"/>
      <c r="IB5" s="143"/>
      <c r="IC5" s="143"/>
      <c r="ID5" s="143"/>
      <c r="IE5" s="143"/>
      <c r="IF5" s="143"/>
      <c r="IG5" s="143"/>
      <c r="IH5" s="143"/>
      <c r="II5" s="143"/>
      <c r="IJ5" s="143"/>
      <c r="IK5" s="143"/>
      <c r="IL5" s="143"/>
      <c r="IM5" s="143"/>
      <c r="IN5" s="143"/>
      <c r="IO5" s="143"/>
      <c r="IP5" s="143"/>
      <c r="IQ5" s="143"/>
      <c r="IR5" s="143"/>
      <c r="IS5" s="143"/>
      <c r="IT5" s="143"/>
      <c r="IU5" s="143"/>
      <c r="IV5" s="143"/>
      <c r="IW5" s="143"/>
      <c r="IX5" s="143"/>
      <c r="IY5" s="143"/>
      <c r="IZ5" s="143"/>
      <c r="JA5" s="143"/>
      <c r="JB5" s="143"/>
      <c r="JC5" s="143"/>
      <c r="JD5" s="143"/>
      <c r="JE5" s="143"/>
      <c r="JF5" s="143"/>
      <c r="JG5" s="143"/>
      <c r="JH5" s="143"/>
      <c r="JI5" s="143"/>
      <c r="JJ5" s="143"/>
      <c r="JK5" s="143"/>
      <c r="JL5" s="143"/>
      <c r="JM5" s="143"/>
      <c r="JN5" s="143"/>
      <c r="JO5" s="143"/>
      <c r="JP5" s="143"/>
      <c r="JQ5" s="143"/>
      <c r="JR5" s="143"/>
      <c r="JS5" s="143"/>
      <c r="JT5" s="143"/>
      <c r="JU5" s="143"/>
      <c r="JV5" s="143"/>
      <c r="JW5" s="143"/>
      <c r="JX5" s="143"/>
      <c r="JY5" s="143"/>
      <c r="JZ5" s="143"/>
      <c r="KA5" s="143"/>
      <c r="KB5" s="143"/>
      <c r="KC5" s="143"/>
      <c r="KD5" s="143"/>
      <c r="KE5" s="143"/>
      <c r="KF5" s="143"/>
      <c r="KG5" s="143"/>
      <c r="KH5" s="143"/>
      <c r="KI5" s="143"/>
      <c r="KJ5" s="143"/>
      <c r="KK5" s="143"/>
      <c r="KL5" s="143"/>
      <c r="KM5" s="143"/>
      <c r="KN5" s="143"/>
      <c r="KO5" s="143"/>
      <c r="KP5" s="143"/>
      <c r="KQ5" s="143"/>
      <c r="KR5" s="143"/>
      <c r="KS5" s="143"/>
      <c r="KT5" s="143"/>
      <c r="KU5" s="143"/>
      <c r="KV5" s="143"/>
      <c r="KW5" s="143"/>
      <c r="KX5" s="143"/>
      <c r="KY5" s="143"/>
      <c r="KZ5" s="143"/>
      <c r="LA5" s="143"/>
      <c r="LB5" s="143"/>
      <c r="LC5" s="143"/>
      <c r="LD5" s="143"/>
      <c r="LE5" s="143"/>
      <c r="LF5" s="143"/>
      <c r="LG5" s="143"/>
      <c r="LH5" s="143"/>
      <c r="LI5" s="143"/>
      <c r="LJ5" s="143"/>
      <c r="LK5" s="143"/>
      <c r="LL5" s="143"/>
      <c r="LM5" s="143"/>
      <c r="LN5" s="143"/>
      <c r="LO5" s="143"/>
      <c r="LP5" s="143"/>
      <c r="LQ5" s="143"/>
      <c r="LR5" s="143"/>
      <c r="LS5" s="143"/>
      <c r="LT5" s="143"/>
      <c r="LU5" s="143"/>
      <c r="LV5" s="143"/>
      <c r="LW5" s="143"/>
      <c r="LX5" s="143"/>
      <c r="LY5" s="143"/>
      <c r="LZ5" s="143"/>
      <c r="MA5" s="143"/>
      <c r="MB5" s="143"/>
      <c r="MC5" s="143"/>
      <c r="MD5" s="143"/>
      <c r="ME5" s="143"/>
      <c r="MF5" s="143"/>
      <c r="MG5" s="143"/>
      <c r="MH5" s="143"/>
      <c r="MI5" s="143"/>
      <c r="MJ5" s="143"/>
      <c r="MK5" s="143"/>
      <c r="ML5" s="143"/>
      <c r="MM5" s="143"/>
      <c r="MN5" s="143"/>
      <c r="MO5" s="143"/>
      <c r="MP5" s="143"/>
      <c r="MQ5" s="143"/>
      <c r="MR5" s="143"/>
      <c r="MS5" s="143"/>
      <c r="MT5" s="143"/>
      <c r="MU5" s="143"/>
      <c r="MV5" s="143"/>
      <c r="MW5" s="143"/>
      <c r="MX5" s="143"/>
      <c r="MY5" s="143"/>
      <c r="MZ5" s="143"/>
      <c r="NA5" s="143"/>
      <c r="NB5" s="143"/>
      <c r="NC5" s="143"/>
      <c r="ND5" s="143"/>
      <c r="NE5" s="143"/>
      <c r="NF5" s="143"/>
      <c r="NG5" s="143"/>
      <c r="NH5" s="143"/>
      <c r="NI5" s="143"/>
      <c r="NJ5" s="143"/>
      <c r="NK5" s="143"/>
      <c r="NL5" s="143"/>
      <c r="NM5" s="143"/>
      <c r="NN5" s="143"/>
      <c r="NO5" s="143"/>
      <c r="NP5" s="143"/>
      <c r="NQ5" s="143"/>
      <c r="NR5" s="143"/>
      <c r="NS5" s="143"/>
      <c r="NT5" s="143"/>
      <c r="NU5" s="143"/>
      <c r="NV5" s="143"/>
      <c r="NW5" s="143"/>
      <c r="NX5" s="143"/>
      <c r="NY5" s="143"/>
      <c r="NZ5" s="143"/>
      <c r="OA5" s="143"/>
      <c r="OB5" s="143"/>
      <c r="OC5" s="143"/>
      <c r="OD5" s="143"/>
      <c r="OE5" s="143"/>
      <c r="OF5" s="143"/>
      <c r="OG5" s="143"/>
      <c r="OH5" s="143"/>
      <c r="OI5" s="143"/>
      <c r="OJ5" s="143"/>
      <c r="OK5" s="143"/>
      <c r="OL5" s="143"/>
      <c r="OM5" s="143"/>
      <c r="ON5" s="143"/>
      <c r="OO5" s="143"/>
      <c r="OP5" s="143"/>
      <c r="OQ5" s="143"/>
      <c r="OR5" s="143"/>
      <c r="OS5" s="143"/>
      <c r="OT5" s="143"/>
      <c r="OU5" s="143"/>
      <c r="OV5" s="143"/>
      <c r="OW5" s="143"/>
      <c r="OX5" s="143"/>
      <c r="OY5" s="143"/>
      <c r="OZ5" s="143"/>
      <c r="PA5" s="143"/>
      <c r="PB5" s="143"/>
      <c r="PC5" s="143"/>
      <c r="PD5" s="143"/>
      <c r="PE5" s="143"/>
      <c r="PF5" s="143"/>
      <c r="PG5" s="143"/>
      <c r="PH5" s="143"/>
      <c r="PI5" s="143"/>
      <c r="PJ5" s="143"/>
      <c r="PK5" s="143"/>
      <c r="PL5" s="143"/>
      <c r="PM5" s="143"/>
      <c r="PN5" s="143"/>
      <c r="PO5" s="143"/>
      <c r="PP5" s="143"/>
      <c r="PQ5" s="143"/>
      <c r="PR5" s="143"/>
      <c r="PS5" s="143"/>
      <c r="PT5" s="143"/>
      <c r="PU5" s="143"/>
      <c r="PV5" s="143"/>
      <c r="PW5" s="143"/>
      <c r="PX5" s="143"/>
      <c r="PY5" s="143"/>
      <c r="PZ5" s="143"/>
      <c r="QA5" s="143"/>
      <c r="QB5" s="143"/>
      <c r="QC5" s="143"/>
      <c r="QD5" s="143"/>
      <c r="QE5" s="143"/>
      <c r="QF5" s="143"/>
      <c r="QG5" s="143"/>
      <c r="QH5" s="143"/>
      <c r="QI5" s="143"/>
      <c r="QJ5" s="143"/>
      <c r="QK5" s="143"/>
      <c r="QL5" s="143"/>
      <c r="QM5" s="143"/>
      <c r="QN5" s="143"/>
      <c r="QO5" s="143"/>
      <c r="QP5" s="143"/>
      <c r="QQ5" s="143"/>
      <c r="QR5" s="143"/>
      <c r="QS5" s="143"/>
      <c r="QT5" s="143"/>
      <c r="QU5" s="143"/>
      <c r="QV5" s="143"/>
      <c r="QW5" s="143"/>
      <c r="QX5" s="143"/>
      <c r="QY5" s="143"/>
      <c r="QZ5" s="143"/>
      <c r="RA5" s="143"/>
      <c r="RB5" s="143"/>
      <c r="RC5" s="143"/>
      <c r="RD5" s="143"/>
      <c r="RE5" s="143"/>
      <c r="RF5" s="143"/>
      <c r="RG5" s="143"/>
      <c r="RH5" s="143"/>
      <c r="RI5" s="143"/>
      <c r="RJ5" s="143"/>
      <c r="RK5" s="143"/>
      <c r="RL5" s="143"/>
      <c r="RM5" s="143"/>
      <c r="RN5" s="143"/>
      <c r="RO5" s="143"/>
      <c r="RP5" s="143"/>
      <c r="RQ5" s="143"/>
      <c r="RR5" s="143"/>
      <c r="RS5" s="143"/>
      <c r="RT5" s="143"/>
      <c r="RU5" s="143"/>
      <c r="RV5" s="143"/>
      <c r="RW5" s="143"/>
      <c r="RX5" s="143"/>
      <c r="RY5" s="143"/>
      <c r="RZ5" s="143"/>
      <c r="SA5" s="143"/>
      <c r="SB5" s="143"/>
      <c r="SC5" s="143"/>
      <c r="SD5" s="143"/>
      <c r="SE5" s="143"/>
      <c r="SF5" s="143"/>
      <c r="SG5" s="143"/>
      <c r="SH5" s="143"/>
      <c r="SI5" s="143"/>
      <c r="SJ5" s="143"/>
      <c r="SK5" s="143"/>
      <c r="SL5" s="143"/>
      <c r="SM5" s="143"/>
      <c r="SN5" s="143"/>
      <c r="SO5" s="143"/>
      <c r="SP5" s="143"/>
      <c r="SQ5" s="143"/>
      <c r="SR5" s="143"/>
      <c r="SS5" s="143"/>
      <c r="ST5" s="143"/>
      <c r="SU5" s="143"/>
      <c r="SV5" s="143"/>
      <c r="SW5" s="143"/>
      <c r="SX5" s="143"/>
      <c r="SY5" s="143"/>
    </row>
    <row r="6" spans="1:519" x14ac:dyDescent="0.35">
      <c r="A6" s="9" t="s">
        <v>261</v>
      </c>
      <c r="B6" s="164"/>
      <c r="C6" s="106"/>
      <c r="D6" s="143"/>
      <c r="E6" s="143"/>
      <c r="F6" s="165"/>
      <c r="G6" s="143"/>
      <c r="H6" s="165"/>
      <c r="I6" s="143"/>
      <c r="J6" s="165"/>
      <c r="K6" s="143"/>
      <c r="L6" s="165"/>
      <c r="M6" s="143"/>
      <c r="N6" s="165"/>
      <c r="O6" s="143"/>
      <c r="P6" s="165"/>
      <c r="Q6" s="143"/>
      <c r="R6" s="165"/>
      <c r="S6" s="143"/>
      <c r="T6" s="165"/>
      <c r="U6" s="143"/>
      <c r="V6" s="165"/>
      <c r="W6" s="143"/>
      <c r="X6" s="165"/>
      <c r="Y6" s="143"/>
      <c r="Z6" s="165"/>
      <c r="AA6" s="143"/>
      <c r="AB6" s="165"/>
      <c r="AC6" s="143"/>
      <c r="AD6" s="165"/>
      <c r="AE6" s="143"/>
      <c r="AF6" s="165"/>
      <c r="AG6" s="143"/>
      <c r="AH6" s="165"/>
      <c r="AI6" s="143"/>
      <c r="AJ6" s="165"/>
      <c r="AK6" s="143"/>
      <c r="AL6" s="166"/>
      <c r="AM6" s="167"/>
      <c r="AN6" s="143"/>
      <c r="AO6" s="143"/>
      <c r="AP6" s="143"/>
      <c r="AQ6" s="143"/>
      <c r="AR6" s="143"/>
      <c r="AS6" s="143"/>
      <c r="AT6" s="143"/>
      <c r="AU6" s="143"/>
      <c r="AV6" s="143"/>
      <c r="AW6" s="143"/>
      <c r="AX6" s="143"/>
      <c r="AY6" s="143"/>
      <c r="AZ6" s="143"/>
      <c r="BA6" s="143"/>
      <c r="BB6" s="143"/>
      <c r="BC6" s="143"/>
      <c r="BD6" s="143"/>
      <c r="BE6" s="143"/>
      <c r="BF6" s="143"/>
      <c r="BG6" s="143"/>
      <c r="BH6" s="143"/>
      <c r="BI6" s="167"/>
      <c r="BJ6" s="143"/>
      <c r="BK6" s="9"/>
      <c r="BL6" s="9"/>
      <c r="BM6" s="9"/>
      <c r="BN6" s="9"/>
      <c r="BO6" s="9"/>
      <c r="BP6" s="9"/>
      <c r="BQ6" s="9"/>
      <c r="BR6" s="9"/>
      <c r="BS6" s="9"/>
      <c r="BT6" s="9"/>
    </row>
    <row r="7" spans="1:519" x14ac:dyDescent="0.35">
      <c r="A7" s="33" t="s">
        <v>262</v>
      </c>
      <c r="B7" s="14" t="s">
        <v>71</v>
      </c>
      <c r="C7" s="168"/>
      <c r="D7" s="9">
        <v>10</v>
      </c>
      <c r="E7" s="9">
        <v>10</v>
      </c>
      <c r="F7" s="9">
        <v>13</v>
      </c>
      <c r="G7" s="9">
        <v>12</v>
      </c>
      <c r="H7" s="9">
        <v>13</v>
      </c>
      <c r="I7" s="9">
        <v>16</v>
      </c>
      <c r="J7" s="9">
        <v>18</v>
      </c>
      <c r="K7" s="9">
        <v>19</v>
      </c>
      <c r="L7" s="9">
        <v>24</v>
      </c>
      <c r="M7" s="24">
        <v>38</v>
      </c>
      <c r="N7" s="24">
        <v>42</v>
      </c>
      <c r="O7" s="24">
        <v>50</v>
      </c>
      <c r="P7" s="24">
        <v>61</v>
      </c>
      <c r="Q7" s="24">
        <v>72</v>
      </c>
      <c r="R7" s="24">
        <v>66</v>
      </c>
      <c r="S7" s="24">
        <v>82</v>
      </c>
      <c r="T7" s="24">
        <v>113</v>
      </c>
      <c r="U7" s="24">
        <v>136</v>
      </c>
      <c r="V7" s="24">
        <v>192</v>
      </c>
      <c r="W7" s="24">
        <v>201</v>
      </c>
      <c r="X7" s="24">
        <v>310</v>
      </c>
      <c r="Y7" s="24">
        <v>411</v>
      </c>
      <c r="Z7" s="24">
        <v>539</v>
      </c>
      <c r="AA7" s="24">
        <v>629</v>
      </c>
      <c r="AB7" s="24">
        <v>386</v>
      </c>
      <c r="AC7" s="24">
        <v>365</v>
      </c>
      <c r="AD7" s="24">
        <v>368</v>
      </c>
      <c r="AE7" s="24">
        <v>464</v>
      </c>
      <c r="AF7" s="24">
        <v>533</v>
      </c>
      <c r="AG7" s="24">
        <v>491</v>
      </c>
      <c r="AH7" s="24">
        <v>495</v>
      </c>
      <c r="AI7" s="24">
        <v>601</v>
      </c>
      <c r="AJ7" s="24">
        <v>489</v>
      </c>
      <c r="AK7" s="24">
        <v>527.5</v>
      </c>
      <c r="AL7" s="169">
        <v>630.70000000000005</v>
      </c>
      <c r="AM7" s="25">
        <v>573</v>
      </c>
      <c r="AN7" s="25">
        <v>691</v>
      </c>
      <c r="AO7" s="25">
        <v>778</v>
      </c>
      <c r="AP7" s="25">
        <v>732</v>
      </c>
      <c r="AQ7" s="25">
        <v>732</v>
      </c>
      <c r="AR7" s="25">
        <v>733</v>
      </c>
      <c r="AS7" s="25">
        <v>768</v>
      </c>
      <c r="AT7" s="25">
        <v>870</v>
      </c>
      <c r="AU7" s="25">
        <v>961</v>
      </c>
      <c r="AV7" s="25">
        <v>728</v>
      </c>
      <c r="AW7" s="25">
        <v>840</v>
      </c>
      <c r="AX7" s="25">
        <v>1039</v>
      </c>
      <c r="AY7" s="25">
        <v>1003</v>
      </c>
      <c r="AZ7" s="25">
        <v>959</v>
      </c>
      <c r="BA7" s="25">
        <v>1401</v>
      </c>
      <c r="BB7" s="25">
        <v>1124</v>
      </c>
      <c r="BC7" s="25">
        <v>1239</v>
      </c>
      <c r="BD7" s="25">
        <v>1251</v>
      </c>
      <c r="BE7" s="25">
        <v>1189</v>
      </c>
      <c r="BF7" s="25">
        <v>1644</v>
      </c>
      <c r="BG7" s="25">
        <v>1366</v>
      </c>
      <c r="BH7" s="25">
        <v>1371</v>
      </c>
      <c r="BI7" s="25">
        <v>1864</v>
      </c>
      <c r="BJ7" s="25">
        <v>1685</v>
      </c>
      <c r="BK7" s="98">
        <v>1998</v>
      </c>
      <c r="BL7" s="98">
        <v>1971</v>
      </c>
      <c r="BM7" s="98">
        <v>1600</v>
      </c>
      <c r="BN7" s="98">
        <v>1650</v>
      </c>
      <c r="BO7" s="163"/>
      <c r="BP7" s="163"/>
      <c r="BQ7" s="163"/>
      <c r="BR7" s="163"/>
      <c r="BS7" s="163"/>
      <c r="BT7" s="163"/>
    </row>
    <row r="8" spans="1:519" x14ac:dyDescent="0.35">
      <c r="A8" s="33" t="s">
        <v>263</v>
      </c>
      <c r="B8" s="14" t="s">
        <v>71</v>
      </c>
      <c r="C8" s="106"/>
      <c r="D8" s="93">
        <v>85</v>
      </c>
      <c r="E8" s="93">
        <v>106</v>
      </c>
      <c r="F8" s="93">
        <v>122</v>
      </c>
      <c r="G8" s="93">
        <v>125</v>
      </c>
      <c r="H8" s="93">
        <v>127</v>
      </c>
      <c r="I8" s="93">
        <v>145</v>
      </c>
      <c r="J8" s="93">
        <v>166</v>
      </c>
      <c r="K8" s="93">
        <v>197</v>
      </c>
      <c r="L8" s="93">
        <v>217</v>
      </c>
      <c r="M8" s="90">
        <v>286</v>
      </c>
      <c r="N8" s="90">
        <v>375</v>
      </c>
      <c r="O8" s="90">
        <v>424</v>
      </c>
      <c r="P8" s="90">
        <v>475</v>
      </c>
      <c r="Q8" s="90">
        <v>527</v>
      </c>
      <c r="R8" s="90">
        <v>532</v>
      </c>
      <c r="S8" s="90">
        <v>655</v>
      </c>
      <c r="T8" s="90">
        <v>766</v>
      </c>
      <c r="U8" s="90">
        <v>810</v>
      </c>
      <c r="V8" s="90">
        <v>876</v>
      </c>
      <c r="W8" s="90">
        <v>996</v>
      </c>
      <c r="X8" s="90">
        <v>1228</v>
      </c>
      <c r="Y8" s="90">
        <v>1046</v>
      </c>
      <c r="Z8" s="90">
        <v>1161</v>
      </c>
      <c r="AA8" s="90">
        <v>1102</v>
      </c>
      <c r="AB8" s="90">
        <v>1165</v>
      </c>
      <c r="AC8" s="90">
        <v>1307</v>
      </c>
      <c r="AD8" s="90">
        <v>1537</v>
      </c>
      <c r="AE8" s="90">
        <v>1734</v>
      </c>
      <c r="AF8" s="90">
        <v>1554</v>
      </c>
      <c r="AG8" s="90">
        <v>1688</v>
      </c>
      <c r="AH8" s="90">
        <v>1499</v>
      </c>
      <c r="AI8" s="90">
        <v>1697</v>
      </c>
      <c r="AJ8" s="90">
        <v>1804</v>
      </c>
      <c r="AK8" s="90">
        <v>1729</v>
      </c>
      <c r="AL8" s="257">
        <v>1932.1</v>
      </c>
      <c r="AM8" s="25">
        <v>6167</v>
      </c>
      <c r="AN8" s="25">
        <v>3980</v>
      </c>
      <c r="AO8" s="25">
        <v>3567</v>
      </c>
      <c r="AP8" s="25">
        <v>3476</v>
      </c>
      <c r="AQ8" s="25">
        <v>3522</v>
      </c>
      <c r="AR8" s="25">
        <v>5201</v>
      </c>
      <c r="AS8" s="25">
        <v>3958</v>
      </c>
      <c r="AT8" s="25">
        <v>4832</v>
      </c>
      <c r="AU8" s="25">
        <v>6102</v>
      </c>
      <c r="AV8" s="25">
        <v>6331</v>
      </c>
      <c r="AW8" s="25">
        <v>6845</v>
      </c>
      <c r="AX8" s="25">
        <v>7834</v>
      </c>
      <c r="AY8" s="25">
        <v>7982</v>
      </c>
      <c r="AZ8" s="25">
        <v>7843</v>
      </c>
      <c r="BA8" s="25">
        <v>16995</v>
      </c>
      <c r="BB8" s="25">
        <v>7145</v>
      </c>
      <c r="BC8" s="25">
        <v>6598</v>
      </c>
      <c r="BD8" s="25">
        <v>6515</v>
      </c>
      <c r="BE8" s="25">
        <v>7577</v>
      </c>
      <c r="BF8" s="25">
        <v>7729</v>
      </c>
      <c r="BG8" s="25">
        <v>7302</v>
      </c>
      <c r="BH8" s="25">
        <v>8848</v>
      </c>
      <c r="BI8" s="25">
        <v>8898</v>
      </c>
      <c r="BJ8" s="25">
        <v>9187</v>
      </c>
      <c r="BK8" s="98">
        <v>9462</v>
      </c>
      <c r="BL8" s="98">
        <v>9411</v>
      </c>
      <c r="BM8" s="98">
        <v>9601</v>
      </c>
      <c r="BN8" s="98">
        <v>8998</v>
      </c>
      <c r="BO8" s="143"/>
      <c r="BP8" s="143"/>
      <c r="BQ8" s="143"/>
      <c r="BR8" s="143"/>
      <c r="BS8" s="143"/>
      <c r="BT8" s="143"/>
    </row>
    <row r="9" spans="1:519" x14ac:dyDescent="0.35">
      <c r="A9" s="33" t="s">
        <v>264</v>
      </c>
      <c r="B9" s="14" t="s">
        <v>71</v>
      </c>
      <c r="C9" s="106"/>
      <c r="D9" s="93">
        <v>104</v>
      </c>
      <c r="E9" s="93">
        <v>120</v>
      </c>
      <c r="F9" s="93">
        <v>139</v>
      </c>
      <c r="G9" s="93">
        <v>160</v>
      </c>
      <c r="H9" s="93">
        <v>176</v>
      </c>
      <c r="I9" s="93">
        <v>194</v>
      </c>
      <c r="J9" s="93">
        <v>207</v>
      </c>
      <c r="K9" s="93">
        <v>240</v>
      </c>
      <c r="L9" s="93">
        <v>276</v>
      </c>
      <c r="M9" s="90">
        <v>360</v>
      </c>
      <c r="N9" s="90">
        <v>433</v>
      </c>
      <c r="O9" s="90">
        <v>500</v>
      </c>
      <c r="P9" s="90">
        <v>554</v>
      </c>
      <c r="Q9" s="90">
        <v>606</v>
      </c>
      <c r="R9" s="90">
        <v>645</v>
      </c>
      <c r="S9" s="90">
        <v>716</v>
      </c>
      <c r="T9" s="90">
        <v>803</v>
      </c>
      <c r="U9" s="90">
        <v>927</v>
      </c>
      <c r="V9" s="90">
        <v>1052</v>
      </c>
      <c r="W9" s="90">
        <v>1168</v>
      </c>
      <c r="X9" s="90">
        <v>1303</v>
      </c>
      <c r="Y9" s="90">
        <v>1355</v>
      </c>
      <c r="Z9" s="90">
        <v>1331</v>
      </c>
      <c r="AA9" s="90">
        <v>1389</v>
      </c>
      <c r="AB9" s="90">
        <v>1360</v>
      </c>
      <c r="AC9" s="90">
        <v>1517</v>
      </c>
      <c r="AD9" s="90">
        <v>1513</v>
      </c>
      <c r="AE9" s="90">
        <v>1680</v>
      </c>
      <c r="AF9" s="90">
        <v>1790</v>
      </c>
      <c r="AG9" s="90">
        <v>1876</v>
      </c>
      <c r="AH9" s="90">
        <v>2015</v>
      </c>
      <c r="AI9" s="90">
        <v>2007</v>
      </c>
      <c r="AJ9" s="90">
        <v>1718</v>
      </c>
      <c r="AK9" s="90">
        <v>1720</v>
      </c>
      <c r="AL9" s="257">
        <v>1773.7</v>
      </c>
      <c r="AM9" s="25">
        <v>2023</v>
      </c>
      <c r="AN9" s="25">
        <v>1978</v>
      </c>
      <c r="AO9" s="25">
        <v>2151</v>
      </c>
      <c r="AP9" s="25">
        <v>2334</v>
      </c>
      <c r="AQ9" s="25">
        <v>2162</v>
      </c>
      <c r="AR9" s="25">
        <v>2863</v>
      </c>
      <c r="AS9" s="25">
        <v>2955</v>
      </c>
      <c r="AT9" s="25">
        <v>3282</v>
      </c>
      <c r="AU9" s="25">
        <v>3881</v>
      </c>
      <c r="AV9" s="25">
        <v>4763</v>
      </c>
      <c r="AW9" s="25">
        <v>4869</v>
      </c>
      <c r="AX9" s="25">
        <v>5564</v>
      </c>
      <c r="AY9" s="25">
        <v>5878</v>
      </c>
      <c r="AZ9" s="25">
        <v>5796</v>
      </c>
      <c r="BA9" s="25">
        <v>6011</v>
      </c>
      <c r="BB9" s="25">
        <v>6393</v>
      </c>
      <c r="BC9" s="25">
        <v>5484</v>
      </c>
      <c r="BD9" s="25">
        <v>6383</v>
      </c>
      <c r="BE9" s="25">
        <v>5407</v>
      </c>
      <c r="BF9" s="25">
        <v>5756</v>
      </c>
      <c r="BG9" s="25">
        <v>6270</v>
      </c>
      <c r="BH9" s="25">
        <v>6470</v>
      </c>
      <c r="BI9" s="25">
        <v>6096</v>
      </c>
      <c r="BJ9" s="25">
        <v>7522</v>
      </c>
      <c r="BK9" s="98">
        <v>7220</v>
      </c>
      <c r="BL9" s="98">
        <v>8267</v>
      </c>
      <c r="BM9" s="98">
        <v>7381</v>
      </c>
      <c r="BN9" s="98">
        <v>7817</v>
      </c>
      <c r="BO9" s="143"/>
      <c r="BP9" s="143"/>
      <c r="BQ9" s="143"/>
      <c r="BR9" s="143"/>
      <c r="BS9" s="143"/>
      <c r="BT9" s="143"/>
    </row>
    <row r="10" spans="1:519" x14ac:dyDescent="0.35">
      <c r="A10" s="33" t="s">
        <v>265</v>
      </c>
      <c r="B10" s="14" t="s">
        <v>71</v>
      </c>
      <c r="C10" s="106"/>
      <c r="D10" s="93">
        <v>43</v>
      </c>
      <c r="E10" s="93">
        <v>42</v>
      </c>
      <c r="F10" s="93">
        <v>47</v>
      </c>
      <c r="G10" s="93">
        <v>53</v>
      </c>
      <c r="H10" s="93">
        <v>58</v>
      </c>
      <c r="I10" s="93">
        <v>65</v>
      </c>
      <c r="J10" s="93">
        <v>76</v>
      </c>
      <c r="K10" s="93">
        <v>81</v>
      </c>
      <c r="L10" s="93">
        <v>90</v>
      </c>
      <c r="M10" s="90">
        <v>110</v>
      </c>
      <c r="N10" s="90">
        <v>144</v>
      </c>
      <c r="O10" s="90">
        <v>167</v>
      </c>
      <c r="P10" s="90">
        <v>183</v>
      </c>
      <c r="Q10" s="90">
        <v>196</v>
      </c>
      <c r="R10" s="90">
        <v>228</v>
      </c>
      <c r="S10" s="90">
        <v>265</v>
      </c>
      <c r="T10" s="90">
        <v>312</v>
      </c>
      <c r="U10" s="90">
        <v>393</v>
      </c>
      <c r="V10" s="90">
        <v>446</v>
      </c>
      <c r="W10" s="90">
        <v>463</v>
      </c>
      <c r="X10" s="90">
        <v>470</v>
      </c>
      <c r="Y10" s="90">
        <v>505</v>
      </c>
      <c r="Z10" s="90">
        <v>542</v>
      </c>
      <c r="AA10" s="90">
        <v>544</v>
      </c>
      <c r="AB10" s="90">
        <v>554</v>
      </c>
      <c r="AC10" s="90">
        <v>634</v>
      </c>
      <c r="AD10" s="90">
        <v>738</v>
      </c>
      <c r="AE10" s="90">
        <v>855</v>
      </c>
      <c r="AF10" s="90">
        <v>958</v>
      </c>
      <c r="AG10" s="90">
        <v>999</v>
      </c>
      <c r="AH10" s="90">
        <v>1035</v>
      </c>
      <c r="AI10" s="90">
        <v>1071</v>
      </c>
      <c r="AJ10" s="90">
        <v>1158</v>
      </c>
      <c r="AK10" s="90">
        <v>1225.3</v>
      </c>
      <c r="AL10" s="257">
        <v>1257.3</v>
      </c>
      <c r="AM10" s="25">
        <v>1459</v>
      </c>
      <c r="AN10" s="25">
        <v>1523</v>
      </c>
      <c r="AO10" s="25">
        <v>1698</v>
      </c>
      <c r="AP10" s="25">
        <v>1790</v>
      </c>
      <c r="AQ10" s="25">
        <v>1910</v>
      </c>
      <c r="AR10" s="25">
        <v>2162</v>
      </c>
      <c r="AS10" s="25">
        <v>2346</v>
      </c>
      <c r="AT10" s="25">
        <v>2476</v>
      </c>
      <c r="AU10" s="25">
        <v>2146</v>
      </c>
      <c r="AV10" s="25">
        <v>2237</v>
      </c>
      <c r="AW10" s="25">
        <v>2358</v>
      </c>
      <c r="AX10" s="25">
        <v>2687</v>
      </c>
      <c r="AY10" s="25">
        <v>2764</v>
      </c>
      <c r="AZ10" s="25">
        <v>2651</v>
      </c>
      <c r="BA10" s="25">
        <v>2717</v>
      </c>
      <c r="BB10" s="25">
        <v>2766</v>
      </c>
      <c r="BC10" s="25">
        <v>2711</v>
      </c>
      <c r="BD10" s="25">
        <v>2695</v>
      </c>
      <c r="BE10" s="25">
        <v>3009</v>
      </c>
      <c r="BF10" s="25">
        <v>2859</v>
      </c>
      <c r="BG10" s="25">
        <v>2940</v>
      </c>
      <c r="BH10" s="25">
        <v>3069</v>
      </c>
      <c r="BI10" s="25">
        <v>3291</v>
      </c>
      <c r="BJ10" s="25">
        <v>3695</v>
      </c>
      <c r="BK10" s="98">
        <v>4145</v>
      </c>
      <c r="BL10" s="98">
        <v>4234</v>
      </c>
      <c r="BM10" s="98">
        <v>4353</v>
      </c>
      <c r="BN10" s="98">
        <v>4219</v>
      </c>
      <c r="BO10" s="143"/>
      <c r="BP10" s="143"/>
      <c r="BQ10" s="143"/>
      <c r="BR10" s="143"/>
      <c r="BS10" s="143"/>
      <c r="BT10" s="143"/>
    </row>
    <row r="11" spans="1:519" x14ac:dyDescent="0.35">
      <c r="A11" s="33" t="s">
        <v>266</v>
      </c>
      <c r="B11" s="14" t="s">
        <v>71</v>
      </c>
      <c r="C11" s="106"/>
      <c r="D11" s="93">
        <v>27</v>
      </c>
      <c r="E11" s="93">
        <v>32</v>
      </c>
      <c r="F11" s="93">
        <v>41</v>
      </c>
      <c r="G11" s="93">
        <v>43</v>
      </c>
      <c r="H11" s="93">
        <v>56</v>
      </c>
      <c r="I11" s="93">
        <v>55</v>
      </c>
      <c r="J11" s="93">
        <v>65</v>
      </c>
      <c r="K11" s="93">
        <v>94</v>
      </c>
      <c r="L11" s="93">
        <v>114</v>
      </c>
      <c r="M11" s="90">
        <v>121</v>
      </c>
      <c r="N11" s="90">
        <v>182</v>
      </c>
      <c r="O11" s="90">
        <v>169</v>
      </c>
      <c r="P11" s="90">
        <v>158</v>
      </c>
      <c r="Q11" s="90">
        <v>158</v>
      </c>
      <c r="R11" s="90">
        <v>152</v>
      </c>
      <c r="S11" s="90">
        <v>7</v>
      </c>
      <c r="T11" s="90">
        <v>13</v>
      </c>
      <c r="U11" s="90">
        <v>69</v>
      </c>
      <c r="V11" s="90">
        <v>75</v>
      </c>
      <c r="W11" s="90">
        <v>60</v>
      </c>
      <c r="X11" s="90">
        <v>58</v>
      </c>
      <c r="Y11" s="90">
        <v>323</v>
      </c>
      <c r="Z11" s="90">
        <v>406</v>
      </c>
      <c r="AA11" s="90">
        <v>412</v>
      </c>
      <c r="AB11" s="90">
        <v>629</v>
      </c>
      <c r="AC11" s="90">
        <v>198</v>
      </c>
      <c r="AD11" s="90">
        <v>337</v>
      </c>
      <c r="AE11" s="90">
        <v>195</v>
      </c>
      <c r="AF11" s="90">
        <v>134</v>
      </c>
      <c r="AG11" s="90">
        <v>136</v>
      </c>
      <c r="AH11" s="90">
        <v>148</v>
      </c>
      <c r="AI11" s="90">
        <v>189</v>
      </c>
      <c r="AJ11" s="90">
        <v>77</v>
      </c>
      <c r="AK11" s="90">
        <v>-265</v>
      </c>
      <c r="AL11" s="257">
        <v>-104.3</v>
      </c>
      <c r="AM11" s="25">
        <v>584</v>
      </c>
      <c r="AN11" s="25">
        <v>739</v>
      </c>
      <c r="AO11" s="25">
        <v>550</v>
      </c>
      <c r="AP11" s="25">
        <v>566</v>
      </c>
      <c r="AQ11" s="25">
        <v>453</v>
      </c>
      <c r="AR11" s="25">
        <v>638</v>
      </c>
      <c r="AS11" s="25">
        <v>560</v>
      </c>
      <c r="AT11" s="25">
        <v>667</v>
      </c>
      <c r="AU11" s="25">
        <v>925</v>
      </c>
      <c r="AV11" s="25">
        <v>995</v>
      </c>
      <c r="AW11" s="25">
        <v>818</v>
      </c>
      <c r="AX11" s="25">
        <v>1208</v>
      </c>
      <c r="AY11" s="25">
        <v>1432</v>
      </c>
      <c r="AZ11" s="25">
        <v>759</v>
      </c>
      <c r="BA11" s="25">
        <v>684</v>
      </c>
      <c r="BB11" s="25">
        <v>720</v>
      </c>
      <c r="BC11" s="25">
        <v>731</v>
      </c>
      <c r="BD11" s="25">
        <v>625</v>
      </c>
      <c r="BE11" s="25">
        <v>751</v>
      </c>
      <c r="BF11" s="25">
        <v>790</v>
      </c>
      <c r="BG11" s="25">
        <v>855</v>
      </c>
      <c r="BH11" s="25">
        <v>1283</v>
      </c>
      <c r="BI11" s="25">
        <v>903</v>
      </c>
      <c r="BJ11" s="25">
        <v>1110</v>
      </c>
      <c r="BK11" s="98">
        <v>1049</v>
      </c>
      <c r="BL11" s="98">
        <v>1014</v>
      </c>
      <c r="BM11" s="98">
        <v>1012</v>
      </c>
      <c r="BN11" s="98">
        <v>1026</v>
      </c>
      <c r="BO11" s="143"/>
      <c r="BP11" s="143"/>
      <c r="BQ11" s="143"/>
      <c r="BR11" s="143"/>
      <c r="BS11" s="143"/>
      <c r="BT11" s="143"/>
    </row>
    <row r="12" spans="1:519" x14ac:dyDescent="0.35">
      <c r="A12" s="33" t="s">
        <v>267</v>
      </c>
      <c r="B12" s="14" t="s">
        <v>71</v>
      </c>
      <c r="C12" s="106"/>
      <c r="D12" s="93">
        <v>9</v>
      </c>
      <c r="E12" s="93">
        <v>10</v>
      </c>
      <c r="F12" s="93">
        <v>10</v>
      </c>
      <c r="G12" s="93">
        <v>14</v>
      </c>
      <c r="H12" s="93">
        <v>17</v>
      </c>
      <c r="I12" s="93">
        <v>17</v>
      </c>
      <c r="J12" s="93">
        <v>18</v>
      </c>
      <c r="K12" s="93">
        <v>25</v>
      </c>
      <c r="L12" s="93">
        <v>52</v>
      </c>
      <c r="M12" s="90">
        <v>74</v>
      </c>
      <c r="N12" s="90">
        <v>99</v>
      </c>
      <c r="O12" s="90">
        <v>129</v>
      </c>
      <c r="P12" s="90">
        <v>140</v>
      </c>
      <c r="Q12" s="90">
        <v>188</v>
      </c>
      <c r="R12" s="90">
        <v>242</v>
      </c>
      <c r="S12" s="90">
        <v>296</v>
      </c>
      <c r="T12" s="90">
        <v>355</v>
      </c>
      <c r="U12" s="90">
        <v>383</v>
      </c>
      <c r="V12" s="90">
        <v>470</v>
      </c>
      <c r="W12" s="90">
        <v>552</v>
      </c>
      <c r="X12" s="90">
        <v>605</v>
      </c>
      <c r="Y12" s="90">
        <v>743</v>
      </c>
      <c r="Z12" s="90">
        <v>907</v>
      </c>
      <c r="AA12" s="90">
        <v>1103</v>
      </c>
      <c r="AB12" s="90">
        <v>1222</v>
      </c>
      <c r="AC12" s="90">
        <v>1284</v>
      </c>
      <c r="AD12" s="90">
        <v>1478</v>
      </c>
      <c r="AE12" s="90">
        <v>1564</v>
      </c>
      <c r="AF12" s="90">
        <v>1225</v>
      </c>
      <c r="AG12" s="90">
        <v>1418</v>
      </c>
      <c r="AH12" s="90">
        <v>1437</v>
      </c>
      <c r="AI12" s="90">
        <v>944</v>
      </c>
      <c r="AJ12" s="90">
        <v>1419</v>
      </c>
      <c r="AK12" s="90">
        <v>1595.9</v>
      </c>
      <c r="AL12" s="257">
        <v>1689.2</v>
      </c>
      <c r="AM12" s="25">
        <v>7193</v>
      </c>
      <c r="AN12" s="25">
        <v>1453</v>
      </c>
      <c r="AO12" s="25">
        <v>1497</v>
      </c>
      <c r="AP12" s="25">
        <v>2090</v>
      </c>
      <c r="AQ12" s="25">
        <v>2069</v>
      </c>
      <c r="AR12" s="25">
        <v>2386</v>
      </c>
      <c r="AS12" s="25">
        <v>2203</v>
      </c>
      <c r="AT12" s="25">
        <v>2679</v>
      </c>
      <c r="AU12" s="25">
        <v>2600</v>
      </c>
      <c r="AV12" s="25">
        <v>2142</v>
      </c>
      <c r="AW12" s="25">
        <v>3472</v>
      </c>
      <c r="AX12" s="25">
        <v>4150</v>
      </c>
      <c r="AY12" s="25">
        <v>4094</v>
      </c>
      <c r="AZ12" s="25">
        <v>7947</v>
      </c>
      <c r="BA12" s="25">
        <v>5834</v>
      </c>
      <c r="BB12" s="25">
        <v>6457</v>
      </c>
      <c r="BC12" s="25">
        <v>7447</v>
      </c>
      <c r="BD12" s="25">
        <v>8811</v>
      </c>
      <c r="BE12" s="25">
        <v>6589</v>
      </c>
      <c r="BF12" s="25">
        <v>7442</v>
      </c>
      <c r="BG12" s="25">
        <v>10739</v>
      </c>
      <c r="BH12" s="25">
        <v>10900</v>
      </c>
      <c r="BI12" s="25">
        <v>10221</v>
      </c>
      <c r="BJ12" s="25">
        <v>6912</v>
      </c>
      <c r="BK12" s="98">
        <v>6545</v>
      </c>
      <c r="BL12" s="98">
        <v>5693</v>
      </c>
      <c r="BM12" s="98">
        <v>5793</v>
      </c>
      <c r="BN12" s="98">
        <v>5966</v>
      </c>
      <c r="BO12" s="143"/>
      <c r="BP12" s="143"/>
      <c r="BQ12" s="143"/>
      <c r="BR12" s="143"/>
      <c r="BS12" s="143"/>
      <c r="BT12" s="143"/>
    </row>
    <row r="13" spans="1:519" x14ac:dyDescent="0.35">
      <c r="A13" s="9" t="s">
        <v>268</v>
      </c>
      <c r="B13" s="14" t="s">
        <v>71</v>
      </c>
      <c r="C13" s="106"/>
      <c r="D13" s="93">
        <v>278</v>
      </c>
      <c r="E13" s="93">
        <v>320</v>
      </c>
      <c r="F13" s="93">
        <v>372</v>
      </c>
      <c r="G13" s="93">
        <v>407</v>
      </c>
      <c r="H13" s="93">
        <v>447</v>
      </c>
      <c r="I13" s="93">
        <v>492</v>
      </c>
      <c r="J13" s="93">
        <v>550</v>
      </c>
      <c r="K13" s="93">
        <v>656</v>
      </c>
      <c r="L13" s="93">
        <v>773</v>
      </c>
      <c r="M13" s="90">
        <v>989</v>
      </c>
      <c r="N13" s="90">
        <v>1275</v>
      </c>
      <c r="O13" s="90">
        <v>1439</v>
      </c>
      <c r="P13" s="90">
        <v>1571</v>
      </c>
      <c r="Q13" s="90">
        <v>1747</v>
      </c>
      <c r="R13" s="90">
        <v>1865</v>
      </c>
      <c r="S13" s="90">
        <v>2021</v>
      </c>
      <c r="T13" s="90">
        <v>2362</v>
      </c>
      <c r="U13" s="90">
        <v>2718</v>
      </c>
      <c r="V13" s="90">
        <v>3111</v>
      </c>
      <c r="W13" s="90">
        <v>3440</v>
      </c>
      <c r="X13" s="90">
        <v>3974</v>
      </c>
      <c r="Y13" s="90">
        <v>4383</v>
      </c>
      <c r="Z13" s="90">
        <v>4886</v>
      </c>
      <c r="AA13" s="90">
        <v>5180</v>
      </c>
      <c r="AB13" s="90">
        <v>5317</v>
      </c>
      <c r="AC13" s="90">
        <v>5305</v>
      </c>
      <c r="AD13" s="90">
        <v>5971</v>
      </c>
      <c r="AE13" s="90">
        <v>6491</v>
      </c>
      <c r="AF13" s="90">
        <v>6194</v>
      </c>
      <c r="AG13" s="90">
        <v>6608</v>
      </c>
      <c r="AH13" s="90">
        <v>6629</v>
      </c>
      <c r="AI13" s="90">
        <v>6508</v>
      </c>
      <c r="AJ13" s="90">
        <v>6665</v>
      </c>
      <c r="AK13" s="90">
        <v>6532.7000000000007</v>
      </c>
      <c r="AL13" s="257">
        <v>7178.7</v>
      </c>
      <c r="AM13" s="25">
        <v>17999</v>
      </c>
      <c r="AN13" s="25">
        <v>10364</v>
      </c>
      <c r="AO13" s="25">
        <v>10241</v>
      </c>
      <c r="AP13" s="25">
        <v>10988</v>
      </c>
      <c r="AQ13" s="25">
        <v>10848</v>
      </c>
      <c r="AR13" s="25">
        <v>13983</v>
      </c>
      <c r="AS13" s="25">
        <v>12790</v>
      </c>
      <c r="AT13" s="25">
        <v>14806</v>
      </c>
      <c r="AU13" s="25">
        <v>16615</v>
      </c>
      <c r="AV13" s="25">
        <v>17196</v>
      </c>
      <c r="AW13" s="25">
        <v>19203</v>
      </c>
      <c r="AX13" s="25">
        <v>22481</v>
      </c>
      <c r="AY13" s="25">
        <v>23153</v>
      </c>
      <c r="AZ13" s="25">
        <v>25956</v>
      </c>
      <c r="BA13" s="25">
        <v>33642</v>
      </c>
      <c r="BB13" s="25">
        <v>24605</v>
      </c>
      <c r="BC13" s="25">
        <v>24209</v>
      </c>
      <c r="BD13" s="25">
        <v>26280</v>
      </c>
      <c r="BE13" s="25">
        <v>24521</v>
      </c>
      <c r="BF13" s="25">
        <v>26221</v>
      </c>
      <c r="BG13" s="25">
        <v>29472</v>
      </c>
      <c r="BH13" s="25">
        <v>31942</v>
      </c>
      <c r="BI13" s="25">
        <v>31273</v>
      </c>
      <c r="BJ13" s="25">
        <v>30111</v>
      </c>
      <c r="BK13" s="98">
        <v>30419</v>
      </c>
      <c r="BL13" s="98">
        <v>30590</v>
      </c>
      <c r="BM13" s="98">
        <v>29740</v>
      </c>
      <c r="BN13" s="98">
        <v>29676</v>
      </c>
      <c r="BO13" s="171"/>
      <c r="BP13" s="171"/>
      <c r="BQ13" s="171"/>
      <c r="BR13" s="171"/>
      <c r="BS13" s="171"/>
      <c r="BT13" s="171"/>
    </row>
    <row r="14" spans="1:519" ht="3.75" customHeight="1" x14ac:dyDescent="0.35">
      <c r="A14" s="19"/>
      <c r="B14" s="164"/>
      <c r="C14" s="106"/>
      <c r="D14" s="93"/>
      <c r="E14" s="93"/>
      <c r="F14" s="93"/>
      <c r="G14" s="93"/>
      <c r="H14" s="93"/>
      <c r="I14" s="93"/>
      <c r="J14" s="93"/>
      <c r="K14" s="93"/>
      <c r="L14" s="93"/>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9"/>
      <c r="AM14" s="260"/>
      <c r="AN14" s="260"/>
      <c r="AO14" s="261"/>
      <c r="AP14" s="261"/>
      <c r="AQ14" s="261"/>
      <c r="AR14" s="261"/>
      <c r="AS14" s="261"/>
      <c r="AT14" s="261"/>
      <c r="AU14" s="261"/>
      <c r="AV14" s="261"/>
      <c r="AW14" s="261"/>
      <c r="AX14" s="261"/>
      <c r="AY14" s="261"/>
      <c r="AZ14" s="261"/>
      <c r="BA14" s="261"/>
      <c r="BB14" s="261"/>
      <c r="BC14" s="261"/>
      <c r="BD14" s="261"/>
      <c r="BE14" s="261"/>
      <c r="BF14" s="261"/>
      <c r="BG14" s="261"/>
      <c r="BH14" s="261"/>
      <c r="BI14" s="25"/>
      <c r="BJ14" s="25"/>
      <c r="BK14" s="221"/>
      <c r="BL14" s="221"/>
      <c r="BM14" s="221"/>
      <c r="BN14" s="226"/>
      <c r="BO14" s="143"/>
      <c r="BP14" s="143"/>
      <c r="BQ14" s="143"/>
      <c r="BR14" s="143"/>
      <c r="BS14" s="143"/>
      <c r="BT14" s="143"/>
    </row>
    <row r="15" spans="1:519" x14ac:dyDescent="0.35">
      <c r="A15" s="9" t="s">
        <v>269</v>
      </c>
      <c r="B15" s="14" t="s">
        <v>71</v>
      </c>
      <c r="C15" s="106"/>
      <c r="D15" s="93">
        <v>583</v>
      </c>
      <c r="E15" s="93">
        <v>711</v>
      </c>
      <c r="F15" s="93">
        <v>912</v>
      </c>
      <c r="G15" s="93">
        <v>1065</v>
      </c>
      <c r="H15" s="93">
        <v>1100</v>
      </c>
      <c r="I15" s="93">
        <v>1044</v>
      </c>
      <c r="J15" s="93">
        <v>1091</v>
      </c>
      <c r="K15" s="93">
        <v>1157</v>
      </c>
      <c r="L15" s="93">
        <v>1203</v>
      </c>
      <c r="M15" s="90">
        <v>1267</v>
      </c>
      <c r="N15" s="90">
        <v>1547</v>
      </c>
      <c r="O15" s="90">
        <v>1758</v>
      </c>
      <c r="P15" s="90">
        <v>2071</v>
      </c>
      <c r="Q15" s="90">
        <v>2248</v>
      </c>
      <c r="R15" s="90">
        <v>2456</v>
      </c>
      <c r="S15" s="90">
        <v>2839</v>
      </c>
      <c r="T15" s="90">
        <v>3348</v>
      </c>
      <c r="U15" s="90">
        <v>3886</v>
      </c>
      <c r="V15" s="90">
        <v>4501</v>
      </c>
      <c r="W15" s="90">
        <v>5056</v>
      </c>
      <c r="X15" s="90">
        <v>5657</v>
      </c>
      <c r="Y15" s="90">
        <v>6333</v>
      </c>
      <c r="Z15" s="90">
        <v>6823</v>
      </c>
      <c r="AA15" s="90">
        <v>6967</v>
      </c>
      <c r="AB15" s="90">
        <v>7223</v>
      </c>
      <c r="AC15" s="90">
        <v>7827</v>
      </c>
      <c r="AD15" s="90">
        <v>8411</v>
      </c>
      <c r="AE15" s="90">
        <v>8652</v>
      </c>
      <c r="AF15" s="90">
        <v>9601</v>
      </c>
      <c r="AG15" s="90">
        <v>9753</v>
      </c>
      <c r="AH15" s="90">
        <v>9727</v>
      </c>
      <c r="AI15" s="90">
        <v>10069</v>
      </c>
      <c r="AJ15" s="90">
        <v>10054</v>
      </c>
      <c r="AK15" s="90">
        <v>10473.200000000001</v>
      </c>
      <c r="AL15" s="257">
        <v>11202</v>
      </c>
      <c r="AM15" s="25">
        <v>9956</v>
      </c>
      <c r="AN15" s="25">
        <v>11360</v>
      </c>
      <c r="AO15" s="25">
        <v>12017</v>
      </c>
      <c r="AP15" s="25">
        <v>13307</v>
      </c>
      <c r="AQ15" s="25">
        <v>12937</v>
      </c>
      <c r="AR15" s="25">
        <v>14635</v>
      </c>
      <c r="AS15" s="25">
        <v>16194</v>
      </c>
      <c r="AT15" s="25">
        <v>17140</v>
      </c>
      <c r="AU15" s="25">
        <v>17670</v>
      </c>
      <c r="AV15" s="25">
        <v>19190</v>
      </c>
      <c r="AW15" s="25">
        <v>20150</v>
      </c>
      <c r="AX15" s="25">
        <v>20408</v>
      </c>
      <c r="AY15" s="25">
        <v>21692</v>
      </c>
      <c r="AZ15" s="25">
        <v>21146</v>
      </c>
      <c r="BA15" s="25">
        <v>22113</v>
      </c>
      <c r="BB15" s="25">
        <v>23790</v>
      </c>
      <c r="BC15" s="25">
        <v>26013</v>
      </c>
      <c r="BD15" s="25">
        <v>28051</v>
      </c>
      <c r="BE15" s="25">
        <v>29288</v>
      </c>
      <c r="BF15" s="25">
        <v>30798</v>
      </c>
      <c r="BG15" s="25">
        <v>33187</v>
      </c>
      <c r="BH15" s="25">
        <v>34007</v>
      </c>
      <c r="BI15" s="25">
        <v>38246</v>
      </c>
      <c r="BJ15" s="25">
        <v>41436</v>
      </c>
      <c r="BK15" s="98">
        <v>45006</v>
      </c>
      <c r="BL15" s="98">
        <v>44172</v>
      </c>
      <c r="BM15" s="98">
        <v>49194</v>
      </c>
      <c r="BN15" s="98">
        <v>49978</v>
      </c>
      <c r="BO15" s="143"/>
      <c r="BP15" s="143"/>
      <c r="BQ15" s="143"/>
      <c r="BR15" s="143"/>
      <c r="BS15" s="143"/>
      <c r="BT15" s="143"/>
    </row>
    <row r="16" spans="1:519" ht="3.75" customHeight="1" x14ac:dyDescent="0.35">
      <c r="A16" s="173"/>
      <c r="B16" s="174"/>
      <c r="C16" s="106"/>
      <c r="D16" s="93"/>
      <c r="E16" s="93"/>
      <c r="F16" s="93"/>
      <c r="G16" s="93"/>
      <c r="H16" s="93"/>
      <c r="I16" s="93"/>
      <c r="J16" s="93"/>
      <c r="K16" s="93"/>
      <c r="L16" s="93"/>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257"/>
      <c r="AM16" s="260"/>
      <c r="AN16" s="260"/>
      <c r="AO16" s="261"/>
      <c r="AP16" s="261"/>
      <c r="AQ16" s="261"/>
      <c r="AR16" s="261"/>
      <c r="AS16" s="261"/>
      <c r="AT16" s="261"/>
      <c r="AU16" s="261"/>
      <c r="AV16" s="261"/>
      <c r="AW16" s="261"/>
      <c r="AX16" s="261"/>
      <c r="AY16" s="261"/>
      <c r="AZ16" s="261"/>
      <c r="BA16" s="261"/>
      <c r="BB16" s="261"/>
      <c r="BC16" s="261"/>
      <c r="BD16" s="261"/>
      <c r="BE16" s="261"/>
      <c r="BF16" s="261"/>
      <c r="BG16" s="261"/>
      <c r="BH16" s="261"/>
      <c r="BI16" s="25"/>
      <c r="BJ16" s="25"/>
      <c r="BK16" s="221"/>
      <c r="BL16" s="221"/>
      <c r="BM16" s="221"/>
      <c r="BN16" s="226"/>
      <c r="BO16" s="143"/>
      <c r="BP16" s="143"/>
      <c r="BQ16" s="143"/>
      <c r="BR16" s="143"/>
      <c r="BS16" s="143"/>
      <c r="BT16" s="143"/>
    </row>
    <row r="17" spans="1:72" x14ac:dyDescent="0.35">
      <c r="A17" s="9" t="s">
        <v>270</v>
      </c>
      <c r="B17" s="174"/>
      <c r="C17" s="106"/>
      <c r="D17" s="91"/>
      <c r="E17" s="91"/>
      <c r="F17" s="91"/>
      <c r="G17" s="91"/>
      <c r="H17" s="91"/>
      <c r="I17" s="91"/>
      <c r="J17" s="91"/>
      <c r="K17" s="91"/>
      <c r="L17" s="91"/>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257"/>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7"/>
      <c r="BL17" s="7"/>
      <c r="BM17" s="7"/>
      <c r="BN17" s="226"/>
      <c r="BO17" s="143"/>
      <c r="BP17" s="143"/>
      <c r="BQ17" s="143"/>
      <c r="BR17" s="143"/>
      <c r="BS17" s="143"/>
      <c r="BT17" s="143"/>
    </row>
    <row r="18" spans="1:72" x14ac:dyDescent="0.35">
      <c r="A18" s="33" t="s">
        <v>271</v>
      </c>
      <c r="B18" s="14" t="s">
        <v>71</v>
      </c>
      <c r="C18" s="106" t="s">
        <v>626</v>
      </c>
      <c r="D18" s="93">
        <v>3</v>
      </c>
      <c r="E18" s="91">
        <v>3</v>
      </c>
      <c r="F18" s="91">
        <v>3</v>
      </c>
      <c r="G18" s="91">
        <v>4</v>
      </c>
      <c r="H18" s="91">
        <v>4</v>
      </c>
      <c r="I18" s="91">
        <v>5</v>
      </c>
      <c r="J18" s="91">
        <v>6</v>
      </c>
      <c r="K18" s="91">
        <v>8</v>
      </c>
      <c r="L18" s="91">
        <v>9</v>
      </c>
      <c r="M18" s="90">
        <v>15</v>
      </c>
      <c r="N18" s="90">
        <v>24</v>
      </c>
      <c r="O18" s="90">
        <v>38</v>
      </c>
      <c r="P18" s="90">
        <v>49</v>
      </c>
      <c r="Q18" s="90">
        <v>58</v>
      </c>
      <c r="R18" s="90">
        <v>72</v>
      </c>
      <c r="S18" s="90">
        <v>68</v>
      </c>
      <c r="T18" s="90">
        <v>77</v>
      </c>
      <c r="U18" s="90">
        <v>93</v>
      </c>
      <c r="V18" s="90">
        <v>125</v>
      </c>
      <c r="W18" s="90">
        <v>142</v>
      </c>
      <c r="X18" s="90">
        <v>167</v>
      </c>
      <c r="Y18" s="90">
        <v>219</v>
      </c>
      <c r="Z18" s="90">
        <v>242</v>
      </c>
      <c r="AA18" s="90">
        <v>286</v>
      </c>
      <c r="AB18" s="90">
        <v>310</v>
      </c>
      <c r="AC18" s="90">
        <v>344</v>
      </c>
      <c r="AD18" s="90">
        <v>369</v>
      </c>
      <c r="AE18" s="90">
        <v>508</v>
      </c>
      <c r="AF18" s="90">
        <v>481</v>
      </c>
      <c r="AG18" s="90">
        <v>390</v>
      </c>
      <c r="AH18" s="90">
        <v>379</v>
      </c>
      <c r="AI18" s="90">
        <v>421</v>
      </c>
      <c r="AJ18" s="90">
        <v>451</v>
      </c>
      <c r="AK18" s="90">
        <v>434.23177570093458</v>
      </c>
      <c r="AL18" s="257">
        <v>485.51544554455444</v>
      </c>
      <c r="AM18" s="25">
        <v>569</v>
      </c>
      <c r="AN18" s="25">
        <v>469</v>
      </c>
      <c r="AO18" s="25">
        <v>545</v>
      </c>
      <c r="AP18" s="25">
        <v>589</v>
      </c>
      <c r="AQ18" s="25">
        <v>549</v>
      </c>
      <c r="AR18" s="25">
        <v>660</v>
      </c>
      <c r="AS18" s="25">
        <v>612</v>
      </c>
      <c r="AT18" s="25">
        <v>841</v>
      </c>
      <c r="AU18" s="25">
        <v>950</v>
      </c>
      <c r="AV18" s="25">
        <v>981</v>
      </c>
      <c r="AW18" s="25">
        <v>826</v>
      </c>
      <c r="AX18" s="25">
        <v>803</v>
      </c>
      <c r="AY18" s="25">
        <v>829</v>
      </c>
      <c r="AZ18" s="25">
        <v>852</v>
      </c>
      <c r="BA18" s="25">
        <v>1089</v>
      </c>
      <c r="BB18" s="25">
        <v>1021</v>
      </c>
      <c r="BC18" s="25">
        <v>1153</v>
      </c>
      <c r="BD18" s="25">
        <v>1188</v>
      </c>
      <c r="BE18" s="25">
        <v>1231</v>
      </c>
      <c r="BF18" s="25">
        <v>1252</v>
      </c>
      <c r="BG18" s="25">
        <v>1416</v>
      </c>
      <c r="BH18" s="25">
        <v>1527</v>
      </c>
      <c r="BI18" s="25">
        <v>1611</v>
      </c>
      <c r="BJ18" s="25">
        <v>1814</v>
      </c>
      <c r="BK18" s="70" t="s">
        <v>83</v>
      </c>
      <c r="BL18" s="70" t="s">
        <v>83</v>
      </c>
      <c r="BM18" s="70" t="s">
        <v>83</v>
      </c>
      <c r="BN18" s="70" t="s">
        <v>83</v>
      </c>
      <c r="BO18" s="143"/>
      <c r="BP18" s="143"/>
      <c r="BQ18" s="143"/>
      <c r="BR18" s="143"/>
      <c r="BS18" s="143"/>
      <c r="BT18" s="143"/>
    </row>
    <row r="19" spans="1:72" x14ac:dyDescent="0.35">
      <c r="A19" s="33" t="s">
        <v>272</v>
      </c>
      <c r="B19" s="14" t="s">
        <v>71</v>
      </c>
      <c r="C19" s="106" t="s">
        <v>626</v>
      </c>
      <c r="D19" s="93">
        <v>7</v>
      </c>
      <c r="E19" s="93">
        <v>8</v>
      </c>
      <c r="F19" s="93">
        <v>11</v>
      </c>
      <c r="G19" s="93">
        <v>14</v>
      </c>
      <c r="H19" s="93">
        <v>15</v>
      </c>
      <c r="I19" s="93">
        <v>17</v>
      </c>
      <c r="J19" s="93">
        <v>20</v>
      </c>
      <c r="K19" s="93">
        <v>25</v>
      </c>
      <c r="L19" s="93">
        <v>31</v>
      </c>
      <c r="M19" s="90">
        <v>42</v>
      </c>
      <c r="N19" s="90">
        <v>62</v>
      </c>
      <c r="O19" s="90">
        <v>72</v>
      </c>
      <c r="P19" s="90">
        <v>79</v>
      </c>
      <c r="Q19" s="90">
        <v>79</v>
      </c>
      <c r="R19" s="90">
        <v>104</v>
      </c>
      <c r="S19" s="90">
        <v>153</v>
      </c>
      <c r="T19" s="90">
        <v>170</v>
      </c>
      <c r="U19" s="90">
        <v>189</v>
      </c>
      <c r="V19" s="90">
        <v>231</v>
      </c>
      <c r="W19" s="90">
        <v>275</v>
      </c>
      <c r="X19" s="90">
        <v>296</v>
      </c>
      <c r="Y19" s="90">
        <v>310</v>
      </c>
      <c r="Z19" s="90">
        <v>348</v>
      </c>
      <c r="AA19" s="90">
        <v>359</v>
      </c>
      <c r="AB19" s="90">
        <v>382</v>
      </c>
      <c r="AC19" s="90">
        <v>459</v>
      </c>
      <c r="AD19" s="90">
        <v>398</v>
      </c>
      <c r="AE19" s="90">
        <v>437</v>
      </c>
      <c r="AF19" s="90">
        <v>433</v>
      </c>
      <c r="AG19" s="90">
        <v>440</v>
      </c>
      <c r="AH19" s="90">
        <v>488</v>
      </c>
      <c r="AI19" s="90">
        <v>503</v>
      </c>
      <c r="AJ19" s="90">
        <v>775</v>
      </c>
      <c r="AK19" s="90">
        <v>564.03439252336455</v>
      </c>
      <c r="AL19" s="257">
        <v>478.83841584158415</v>
      </c>
      <c r="AM19" s="25">
        <v>562</v>
      </c>
      <c r="AN19" s="25">
        <v>1090</v>
      </c>
      <c r="AO19" s="25">
        <v>1311</v>
      </c>
      <c r="AP19" s="25">
        <v>1378</v>
      </c>
      <c r="AQ19" s="25">
        <v>1837</v>
      </c>
      <c r="AR19" s="25">
        <v>1689</v>
      </c>
      <c r="AS19" s="25">
        <v>1945</v>
      </c>
      <c r="AT19" s="25">
        <v>2477</v>
      </c>
      <c r="AU19" s="25">
        <v>2556</v>
      </c>
      <c r="AV19" s="25">
        <v>2578</v>
      </c>
      <c r="AW19" s="25">
        <v>2767</v>
      </c>
      <c r="AX19" s="25">
        <v>3020</v>
      </c>
      <c r="AY19" s="25">
        <v>3170</v>
      </c>
      <c r="AZ19" s="25">
        <v>3071</v>
      </c>
      <c r="BA19" s="25">
        <v>3280</v>
      </c>
      <c r="BB19" s="25">
        <v>3422</v>
      </c>
      <c r="BC19" s="25">
        <v>3670</v>
      </c>
      <c r="BD19" s="25">
        <v>4001</v>
      </c>
      <c r="BE19" s="25">
        <v>4113</v>
      </c>
      <c r="BF19" s="25">
        <v>4522</v>
      </c>
      <c r="BG19" s="25">
        <v>4973</v>
      </c>
      <c r="BH19" s="25">
        <v>5127</v>
      </c>
      <c r="BI19" s="25">
        <v>5047</v>
      </c>
      <c r="BJ19" s="25">
        <v>5698</v>
      </c>
      <c r="BK19" s="70" t="s">
        <v>83</v>
      </c>
      <c r="BL19" s="70" t="s">
        <v>83</v>
      </c>
      <c r="BM19" s="70" t="s">
        <v>83</v>
      </c>
      <c r="BN19" s="70" t="s">
        <v>83</v>
      </c>
      <c r="BO19" s="143"/>
      <c r="BP19" s="143"/>
      <c r="BQ19" s="143"/>
      <c r="BR19" s="143"/>
      <c r="BS19" s="143"/>
      <c r="BT19" s="143"/>
    </row>
    <row r="20" spans="1:72" x14ac:dyDescent="0.35">
      <c r="A20" s="9" t="s">
        <v>273</v>
      </c>
      <c r="B20" s="14" t="s">
        <v>71</v>
      </c>
      <c r="C20" s="106"/>
      <c r="D20" s="93">
        <v>10</v>
      </c>
      <c r="E20" s="93">
        <v>11</v>
      </c>
      <c r="F20" s="93">
        <v>15</v>
      </c>
      <c r="G20" s="93">
        <v>18</v>
      </c>
      <c r="H20" s="93">
        <v>19</v>
      </c>
      <c r="I20" s="93">
        <v>22</v>
      </c>
      <c r="J20" s="93">
        <v>26</v>
      </c>
      <c r="K20" s="93">
        <v>33</v>
      </c>
      <c r="L20" s="93">
        <v>40</v>
      </c>
      <c r="M20" s="258">
        <v>57</v>
      </c>
      <c r="N20" s="258">
        <v>85</v>
      </c>
      <c r="O20" s="258">
        <v>110</v>
      </c>
      <c r="P20" s="258">
        <v>127</v>
      </c>
      <c r="Q20" s="258">
        <v>138</v>
      </c>
      <c r="R20" s="258">
        <v>176</v>
      </c>
      <c r="S20" s="258">
        <v>221</v>
      </c>
      <c r="T20" s="258">
        <v>247</v>
      </c>
      <c r="U20" s="258">
        <v>283</v>
      </c>
      <c r="V20" s="258">
        <v>355</v>
      </c>
      <c r="W20" s="258">
        <v>418</v>
      </c>
      <c r="X20" s="258">
        <v>463</v>
      </c>
      <c r="Y20" s="258">
        <v>529</v>
      </c>
      <c r="Z20" s="258">
        <v>590</v>
      </c>
      <c r="AA20" s="258">
        <v>645</v>
      </c>
      <c r="AB20" s="258">
        <v>693</v>
      </c>
      <c r="AC20" s="258">
        <v>803</v>
      </c>
      <c r="AD20" s="258">
        <v>768</v>
      </c>
      <c r="AE20" s="258">
        <v>945</v>
      </c>
      <c r="AF20" s="258">
        <v>914</v>
      </c>
      <c r="AG20" s="258">
        <v>829</v>
      </c>
      <c r="AH20" s="258">
        <v>868</v>
      </c>
      <c r="AI20" s="258">
        <v>924</v>
      </c>
      <c r="AJ20" s="258">
        <v>1226</v>
      </c>
      <c r="AK20" s="258">
        <v>999.2</v>
      </c>
      <c r="AL20" s="259">
        <v>963.4</v>
      </c>
      <c r="AM20" s="25">
        <v>1132</v>
      </c>
      <c r="AN20" s="25">
        <v>1559</v>
      </c>
      <c r="AO20" s="25">
        <v>1856</v>
      </c>
      <c r="AP20" s="25">
        <v>1968</v>
      </c>
      <c r="AQ20" s="25">
        <v>2386</v>
      </c>
      <c r="AR20" s="25">
        <v>2349</v>
      </c>
      <c r="AS20" s="25">
        <v>2558</v>
      </c>
      <c r="AT20" s="25">
        <v>3318</v>
      </c>
      <c r="AU20" s="25">
        <v>3506</v>
      </c>
      <c r="AV20" s="25">
        <v>3558</v>
      </c>
      <c r="AW20" s="25">
        <v>3593</v>
      </c>
      <c r="AX20" s="25">
        <v>3823</v>
      </c>
      <c r="AY20" s="25">
        <v>3999</v>
      </c>
      <c r="AZ20" s="25">
        <v>3923</v>
      </c>
      <c r="BA20" s="25">
        <v>4368</v>
      </c>
      <c r="BB20" s="25">
        <v>4443</v>
      </c>
      <c r="BC20" s="25">
        <v>4823</v>
      </c>
      <c r="BD20" s="25">
        <v>5189</v>
      </c>
      <c r="BE20" s="25">
        <v>5345</v>
      </c>
      <c r="BF20" s="25">
        <v>5774</v>
      </c>
      <c r="BG20" s="25">
        <v>6388</v>
      </c>
      <c r="BH20" s="25">
        <v>6655</v>
      </c>
      <c r="BI20" s="25">
        <v>6658</v>
      </c>
      <c r="BJ20" s="25">
        <v>7513</v>
      </c>
      <c r="BK20" s="98">
        <v>7905</v>
      </c>
      <c r="BL20" s="98">
        <v>7424</v>
      </c>
      <c r="BM20" s="98">
        <v>6657</v>
      </c>
      <c r="BN20" s="98">
        <v>6660</v>
      </c>
      <c r="BO20" s="143"/>
      <c r="BP20" s="143"/>
      <c r="BQ20" s="143"/>
      <c r="BR20" s="143"/>
      <c r="BS20" s="143"/>
      <c r="BT20" s="143"/>
    </row>
    <row r="21" spans="1:72" ht="3.75" customHeight="1" x14ac:dyDescent="0.35">
      <c r="A21" s="173"/>
      <c r="B21" s="174"/>
      <c r="C21" s="106"/>
      <c r="D21" s="93"/>
      <c r="E21" s="93"/>
      <c r="F21" s="93"/>
      <c r="G21" s="93"/>
      <c r="H21" s="93"/>
      <c r="I21" s="93"/>
      <c r="J21" s="93"/>
      <c r="K21" s="93"/>
      <c r="L21" s="93"/>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257"/>
      <c r="AM21" s="260"/>
      <c r="AN21" s="260"/>
      <c r="AO21" s="261"/>
      <c r="AP21" s="261"/>
      <c r="AQ21" s="261"/>
      <c r="AR21" s="261"/>
      <c r="AS21" s="261"/>
      <c r="AT21" s="261"/>
      <c r="AU21" s="261"/>
      <c r="AV21" s="261"/>
      <c r="AW21" s="261"/>
      <c r="AX21" s="261"/>
      <c r="AY21" s="261"/>
      <c r="AZ21" s="261"/>
      <c r="BA21" s="261"/>
      <c r="BB21" s="261"/>
      <c r="BC21" s="261"/>
      <c r="BD21" s="261"/>
      <c r="BE21" s="261"/>
      <c r="BF21" s="261"/>
      <c r="BG21" s="261"/>
      <c r="BH21" s="261"/>
      <c r="BI21" s="25"/>
      <c r="BJ21" s="25"/>
      <c r="BK21" s="221"/>
      <c r="BL21" s="221"/>
      <c r="BM21" s="221"/>
      <c r="BN21" s="226"/>
      <c r="BO21" s="143"/>
      <c r="BP21" s="143"/>
      <c r="BQ21" s="143"/>
      <c r="BR21" s="143"/>
      <c r="BS21" s="143"/>
      <c r="BT21" s="143"/>
    </row>
    <row r="22" spans="1:72" x14ac:dyDescent="0.35">
      <c r="A22" s="143" t="s">
        <v>274</v>
      </c>
      <c r="B22" s="14" t="s">
        <v>71</v>
      </c>
      <c r="C22" s="106"/>
      <c r="D22" s="93"/>
      <c r="E22" s="93"/>
      <c r="F22" s="93"/>
      <c r="G22" s="93"/>
      <c r="H22" s="93"/>
      <c r="I22" s="93"/>
      <c r="J22" s="93"/>
      <c r="K22" s="93"/>
      <c r="L22" s="93"/>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257"/>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7"/>
      <c r="BL22" s="7"/>
      <c r="BM22" s="7"/>
      <c r="BN22" s="226"/>
      <c r="BO22" s="143"/>
      <c r="BP22" s="143"/>
      <c r="BQ22" s="143"/>
      <c r="BR22" s="143"/>
      <c r="BS22" s="143"/>
      <c r="BT22" s="143"/>
    </row>
    <row r="23" spans="1:72" x14ac:dyDescent="0.35">
      <c r="A23" s="170" t="s">
        <v>275</v>
      </c>
      <c r="B23" s="14" t="s">
        <v>71</v>
      </c>
      <c r="C23" s="106" t="s">
        <v>626</v>
      </c>
      <c r="D23" s="93">
        <v>68</v>
      </c>
      <c r="E23" s="93">
        <v>79</v>
      </c>
      <c r="F23" s="93">
        <v>95</v>
      </c>
      <c r="G23" s="93">
        <v>116</v>
      </c>
      <c r="H23" s="93">
        <v>132</v>
      </c>
      <c r="I23" s="93">
        <v>156</v>
      </c>
      <c r="J23" s="93">
        <v>147</v>
      </c>
      <c r="K23" s="93">
        <v>177</v>
      </c>
      <c r="L23" s="93">
        <v>209</v>
      </c>
      <c r="M23" s="90">
        <v>470</v>
      </c>
      <c r="N23" s="90">
        <v>871</v>
      </c>
      <c r="O23" s="90">
        <v>903</v>
      </c>
      <c r="P23" s="90">
        <v>1073</v>
      </c>
      <c r="Q23" s="90">
        <v>1143</v>
      </c>
      <c r="R23" s="90">
        <v>1194</v>
      </c>
      <c r="S23" s="90">
        <v>1274.075290896646</v>
      </c>
      <c r="T23" s="90">
        <v>1397.502512562814</v>
      </c>
      <c r="U23" s="90">
        <v>1540.6331260599209</v>
      </c>
      <c r="V23" s="90">
        <v>1669</v>
      </c>
      <c r="W23" s="90">
        <v>1801</v>
      </c>
      <c r="X23" s="90">
        <v>1942</v>
      </c>
      <c r="Y23" s="90">
        <v>2151</v>
      </c>
      <c r="Z23" s="90">
        <v>2262</v>
      </c>
      <c r="AA23" s="90">
        <v>2452</v>
      </c>
      <c r="AB23" s="90">
        <v>2326</v>
      </c>
      <c r="AC23" s="90">
        <v>2508</v>
      </c>
      <c r="AD23" s="90">
        <v>2856</v>
      </c>
      <c r="AE23" s="90">
        <v>2976</v>
      </c>
      <c r="AF23" s="90">
        <v>3274</v>
      </c>
      <c r="AG23" s="90">
        <v>3585</v>
      </c>
      <c r="AH23" s="90">
        <v>3857</v>
      </c>
      <c r="AI23" s="90">
        <v>3941</v>
      </c>
      <c r="AJ23" s="90">
        <v>3913</v>
      </c>
      <c r="AK23" s="90">
        <v>3839.7197256210602</v>
      </c>
      <c r="AL23" s="257">
        <v>3653.1169882550334</v>
      </c>
      <c r="AM23" s="25">
        <v>3887</v>
      </c>
      <c r="AN23" s="25">
        <v>3844</v>
      </c>
      <c r="AO23" s="25">
        <v>4004</v>
      </c>
      <c r="AP23" s="25">
        <v>4017</v>
      </c>
      <c r="AQ23" s="25">
        <v>4549</v>
      </c>
      <c r="AR23" s="25">
        <v>4910</v>
      </c>
      <c r="AS23" s="25">
        <v>5362</v>
      </c>
      <c r="AT23" s="25">
        <v>5540</v>
      </c>
      <c r="AU23" s="25">
        <v>6850</v>
      </c>
      <c r="AV23" s="25">
        <v>7013</v>
      </c>
      <c r="AW23" s="25">
        <v>7750</v>
      </c>
      <c r="AX23" s="25">
        <v>7722</v>
      </c>
      <c r="AY23" s="25">
        <v>8533</v>
      </c>
      <c r="AZ23" s="25">
        <v>8714</v>
      </c>
      <c r="BA23" s="25">
        <v>8970</v>
      </c>
      <c r="BB23" s="25">
        <v>9078</v>
      </c>
      <c r="BC23" s="25">
        <v>9581</v>
      </c>
      <c r="BD23" s="25">
        <v>9390</v>
      </c>
      <c r="BE23" s="25">
        <v>9606</v>
      </c>
      <c r="BF23" s="25">
        <v>9589</v>
      </c>
      <c r="BG23" s="25">
        <v>9652</v>
      </c>
      <c r="BH23" s="25">
        <v>11318</v>
      </c>
      <c r="BI23" s="25">
        <v>10656</v>
      </c>
      <c r="BJ23" s="25">
        <v>10428</v>
      </c>
      <c r="BK23" s="70" t="s">
        <v>83</v>
      </c>
      <c r="BL23" s="70" t="s">
        <v>83</v>
      </c>
      <c r="BM23" s="70" t="s">
        <v>83</v>
      </c>
      <c r="BN23" s="70" t="s">
        <v>83</v>
      </c>
      <c r="BO23" s="143"/>
      <c r="BP23" s="143"/>
      <c r="BQ23" s="143"/>
      <c r="BR23" s="143"/>
      <c r="BS23" s="143"/>
      <c r="BT23" s="143"/>
    </row>
    <row r="24" spans="1:72" x14ac:dyDescent="0.35">
      <c r="A24" s="170" t="s">
        <v>276</v>
      </c>
      <c r="B24" s="14" t="s">
        <v>71</v>
      </c>
      <c r="C24" s="106" t="s">
        <v>626</v>
      </c>
      <c r="D24" s="93">
        <v>11</v>
      </c>
      <c r="E24" s="93">
        <v>9</v>
      </c>
      <c r="F24" s="93">
        <v>12</v>
      </c>
      <c r="G24" s="93">
        <v>17</v>
      </c>
      <c r="H24" s="93">
        <v>10</v>
      </c>
      <c r="I24" s="93">
        <v>13</v>
      </c>
      <c r="J24" s="93">
        <v>14</v>
      </c>
      <c r="K24" s="93">
        <v>9</v>
      </c>
      <c r="L24" s="93">
        <v>16</v>
      </c>
      <c r="M24" s="90">
        <v>34</v>
      </c>
      <c r="N24" s="90">
        <v>55</v>
      </c>
      <c r="O24" s="90">
        <v>81</v>
      </c>
      <c r="P24" s="90">
        <v>100</v>
      </c>
      <c r="Q24" s="90">
        <v>147</v>
      </c>
      <c r="R24" s="90">
        <v>173</v>
      </c>
      <c r="S24" s="90">
        <v>193.92470910335385</v>
      </c>
      <c r="T24" s="90">
        <v>198.49748743718592</v>
      </c>
      <c r="U24" s="90">
        <v>223.36687394007913</v>
      </c>
      <c r="V24" s="90">
        <v>259</v>
      </c>
      <c r="W24" s="90">
        <v>281</v>
      </c>
      <c r="X24" s="90">
        <v>364</v>
      </c>
      <c r="Y24" s="90">
        <v>354</v>
      </c>
      <c r="Z24" s="90">
        <v>381</v>
      </c>
      <c r="AA24" s="90">
        <v>361</v>
      </c>
      <c r="AB24" s="90">
        <v>330</v>
      </c>
      <c r="AC24" s="90">
        <v>340</v>
      </c>
      <c r="AD24" s="90">
        <v>376</v>
      </c>
      <c r="AE24" s="90">
        <v>421</v>
      </c>
      <c r="AF24" s="90">
        <v>563</v>
      </c>
      <c r="AG24" s="90">
        <v>638</v>
      </c>
      <c r="AH24" s="90">
        <v>748</v>
      </c>
      <c r="AI24" s="90">
        <v>810</v>
      </c>
      <c r="AJ24" s="90">
        <v>894</v>
      </c>
      <c r="AK24" s="90">
        <v>950.2084909158325</v>
      </c>
      <c r="AL24" s="257">
        <v>950.54553271812085</v>
      </c>
      <c r="AM24" s="25">
        <v>1168</v>
      </c>
      <c r="AN24" s="25">
        <v>1103</v>
      </c>
      <c r="AO24" s="25">
        <v>1217</v>
      </c>
      <c r="AP24" s="25">
        <v>1323</v>
      </c>
      <c r="AQ24" s="25">
        <v>1332</v>
      </c>
      <c r="AR24" s="25">
        <v>1446</v>
      </c>
      <c r="AS24" s="25">
        <v>1617</v>
      </c>
      <c r="AT24" s="25">
        <v>1562</v>
      </c>
      <c r="AU24" s="25">
        <v>1554</v>
      </c>
      <c r="AV24" s="25">
        <v>1881</v>
      </c>
      <c r="AW24" s="25">
        <v>2017</v>
      </c>
      <c r="AX24" s="25">
        <v>1887</v>
      </c>
      <c r="AY24" s="25">
        <v>1998</v>
      </c>
      <c r="AZ24" s="25">
        <v>1887</v>
      </c>
      <c r="BA24" s="25">
        <v>1760</v>
      </c>
      <c r="BB24" s="25">
        <v>1823</v>
      </c>
      <c r="BC24" s="25">
        <v>1837</v>
      </c>
      <c r="BD24" s="25">
        <v>2003</v>
      </c>
      <c r="BE24" s="25">
        <v>1733</v>
      </c>
      <c r="BF24" s="25">
        <v>1662</v>
      </c>
      <c r="BG24" s="25">
        <v>1713</v>
      </c>
      <c r="BH24" s="25">
        <v>2145</v>
      </c>
      <c r="BI24" s="25">
        <v>2077</v>
      </c>
      <c r="BJ24" s="25">
        <v>2234</v>
      </c>
      <c r="BK24" s="70" t="s">
        <v>83</v>
      </c>
      <c r="BL24" s="70" t="s">
        <v>83</v>
      </c>
      <c r="BM24" s="70" t="s">
        <v>83</v>
      </c>
      <c r="BN24" s="70" t="s">
        <v>83</v>
      </c>
      <c r="BO24" s="143"/>
      <c r="BP24" s="143"/>
      <c r="BQ24" s="143"/>
      <c r="BR24" s="143"/>
      <c r="BS24" s="143"/>
      <c r="BT24" s="143"/>
    </row>
    <row r="25" spans="1:72" x14ac:dyDescent="0.35">
      <c r="A25" s="170" t="s">
        <v>277</v>
      </c>
      <c r="B25" s="14" t="s">
        <v>71</v>
      </c>
      <c r="C25" s="106" t="s">
        <v>626</v>
      </c>
      <c r="D25" s="93">
        <v>22</v>
      </c>
      <c r="E25" s="93">
        <v>24</v>
      </c>
      <c r="F25" s="93">
        <v>27</v>
      </c>
      <c r="G25" s="93">
        <v>32</v>
      </c>
      <c r="H25" s="93">
        <v>37</v>
      </c>
      <c r="I25" s="93">
        <v>66</v>
      </c>
      <c r="J25" s="93">
        <v>80</v>
      </c>
      <c r="K25" s="93">
        <v>93</v>
      </c>
      <c r="L25" s="93">
        <v>109</v>
      </c>
      <c r="M25" s="90">
        <v>218</v>
      </c>
      <c r="N25" s="90">
        <v>553</v>
      </c>
      <c r="O25" s="90">
        <v>641</v>
      </c>
      <c r="P25" s="90">
        <v>750</v>
      </c>
      <c r="Q25" s="90">
        <v>792</v>
      </c>
      <c r="R25" s="90">
        <v>815</v>
      </c>
      <c r="S25" s="90">
        <v>803</v>
      </c>
      <c r="T25" s="90">
        <v>940</v>
      </c>
      <c r="U25" s="90">
        <v>1130</v>
      </c>
      <c r="V25" s="90">
        <v>1386</v>
      </c>
      <c r="W25" s="90">
        <v>1514</v>
      </c>
      <c r="X25" s="90">
        <v>1672</v>
      </c>
      <c r="Y25" s="90">
        <v>1781</v>
      </c>
      <c r="Z25" s="90">
        <v>1846</v>
      </c>
      <c r="AA25" s="90">
        <v>1959</v>
      </c>
      <c r="AB25" s="90">
        <v>2142</v>
      </c>
      <c r="AC25" s="90">
        <v>2184</v>
      </c>
      <c r="AD25" s="90">
        <v>2418</v>
      </c>
      <c r="AE25" s="90">
        <v>2689</v>
      </c>
      <c r="AF25" s="90">
        <v>2884</v>
      </c>
      <c r="AG25" s="90">
        <v>3067</v>
      </c>
      <c r="AH25" s="90">
        <v>3246</v>
      </c>
      <c r="AI25" s="90">
        <v>3344</v>
      </c>
      <c r="AJ25" s="90">
        <v>3470</v>
      </c>
      <c r="AK25" s="90">
        <v>3920.482461994809</v>
      </c>
      <c r="AL25" s="257">
        <v>4168.7190226510065</v>
      </c>
      <c r="AM25" s="25">
        <v>4792</v>
      </c>
      <c r="AN25" s="25">
        <v>5297</v>
      </c>
      <c r="AO25" s="25">
        <v>5795</v>
      </c>
      <c r="AP25" s="25">
        <v>6013</v>
      </c>
      <c r="AQ25" s="25">
        <v>6735</v>
      </c>
      <c r="AR25" s="25">
        <v>7394</v>
      </c>
      <c r="AS25" s="25">
        <v>8324</v>
      </c>
      <c r="AT25" s="25">
        <v>8748</v>
      </c>
      <c r="AU25" s="25">
        <v>9163</v>
      </c>
      <c r="AV25" s="25">
        <v>11416</v>
      </c>
      <c r="AW25" s="25">
        <v>19550</v>
      </c>
      <c r="AX25" s="25">
        <v>11188</v>
      </c>
      <c r="AY25" s="25">
        <v>12243</v>
      </c>
      <c r="AZ25" s="25">
        <v>12442</v>
      </c>
      <c r="BA25" s="25">
        <v>13531</v>
      </c>
      <c r="BB25" s="25">
        <v>14706</v>
      </c>
      <c r="BC25" s="25">
        <v>15703</v>
      </c>
      <c r="BD25" s="25">
        <v>17081</v>
      </c>
      <c r="BE25" s="25">
        <v>18331</v>
      </c>
      <c r="BF25" s="25">
        <v>19708</v>
      </c>
      <c r="BG25" s="25">
        <v>22305</v>
      </c>
      <c r="BH25" s="25">
        <v>22159</v>
      </c>
      <c r="BI25" s="25">
        <v>25036</v>
      </c>
      <c r="BJ25" s="25">
        <v>26998</v>
      </c>
      <c r="BK25" s="70" t="s">
        <v>83</v>
      </c>
      <c r="BL25" s="70" t="s">
        <v>83</v>
      </c>
      <c r="BM25" s="70" t="s">
        <v>83</v>
      </c>
      <c r="BN25" s="70" t="s">
        <v>83</v>
      </c>
      <c r="BO25" s="143"/>
      <c r="BP25" s="143"/>
      <c r="BQ25" s="143"/>
      <c r="BR25" s="143"/>
      <c r="BS25" s="143"/>
      <c r="BT25" s="143"/>
    </row>
    <row r="26" spans="1:72" x14ac:dyDescent="0.35">
      <c r="A26" s="176" t="s">
        <v>278</v>
      </c>
      <c r="B26" s="14" t="s">
        <v>71</v>
      </c>
      <c r="C26" s="106" t="s">
        <v>626</v>
      </c>
      <c r="D26" s="93">
        <v>3</v>
      </c>
      <c r="E26" s="93">
        <v>3</v>
      </c>
      <c r="F26" s="93">
        <v>3</v>
      </c>
      <c r="G26" s="93">
        <v>6</v>
      </c>
      <c r="H26" s="93"/>
      <c r="I26" s="93"/>
      <c r="J26" s="93"/>
      <c r="K26" s="93"/>
      <c r="L26" s="93"/>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257"/>
      <c r="AM26" s="25">
        <v>2883</v>
      </c>
      <c r="AN26" s="25">
        <v>3405</v>
      </c>
      <c r="AO26" s="25">
        <v>3737</v>
      </c>
      <c r="AP26" s="25">
        <v>3869</v>
      </c>
      <c r="AQ26" s="25">
        <v>4452</v>
      </c>
      <c r="AR26" s="25">
        <v>4990</v>
      </c>
      <c r="AS26" s="25">
        <v>5414</v>
      </c>
      <c r="AT26" s="25">
        <v>5677</v>
      </c>
      <c r="AU26" s="25">
        <v>6085</v>
      </c>
      <c r="AV26" s="25">
        <v>7210</v>
      </c>
      <c r="AW26" s="25">
        <v>9575</v>
      </c>
      <c r="AX26" s="25">
        <v>7261</v>
      </c>
      <c r="AY26" s="25">
        <v>7737</v>
      </c>
      <c r="AZ26" s="25">
        <v>8116</v>
      </c>
      <c r="BA26" s="25">
        <v>8741</v>
      </c>
      <c r="BB26" s="25">
        <v>9474</v>
      </c>
      <c r="BC26" s="25">
        <v>9958</v>
      </c>
      <c r="BD26" s="25">
        <v>10586</v>
      </c>
      <c r="BE26" s="25">
        <v>11220</v>
      </c>
      <c r="BF26" s="25">
        <v>12025</v>
      </c>
      <c r="BG26" s="25">
        <v>13918</v>
      </c>
      <c r="BH26" s="25">
        <v>13107</v>
      </c>
      <c r="BI26" s="25">
        <v>15365</v>
      </c>
      <c r="BJ26" s="25">
        <v>16705</v>
      </c>
      <c r="BK26" s="70" t="s">
        <v>83</v>
      </c>
      <c r="BL26" s="70" t="s">
        <v>83</v>
      </c>
      <c r="BM26" s="70" t="s">
        <v>83</v>
      </c>
      <c r="BN26" s="70" t="s">
        <v>83</v>
      </c>
      <c r="BO26" s="143"/>
      <c r="BP26" s="143"/>
      <c r="BQ26" s="143"/>
      <c r="BR26" s="143"/>
      <c r="BS26" s="143"/>
      <c r="BT26" s="143"/>
    </row>
    <row r="27" spans="1:72" x14ac:dyDescent="0.35">
      <c r="A27" s="176" t="s">
        <v>279</v>
      </c>
      <c r="B27" s="14" t="s">
        <v>71</v>
      </c>
      <c r="C27" s="106" t="s">
        <v>626</v>
      </c>
      <c r="D27" s="90">
        <v>14</v>
      </c>
      <c r="E27" s="90">
        <v>14</v>
      </c>
      <c r="F27" s="90">
        <v>16</v>
      </c>
      <c r="G27" s="90">
        <v>17</v>
      </c>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257"/>
      <c r="AM27" s="25">
        <v>1909</v>
      </c>
      <c r="AN27" s="25">
        <v>1893</v>
      </c>
      <c r="AO27" s="25">
        <v>2058</v>
      </c>
      <c r="AP27" s="25">
        <v>2143</v>
      </c>
      <c r="AQ27" s="25">
        <v>2284</v>
      </c>
      <c r="AR27" s="25">
        <v>2404</v>
      </c>
      <c r="AS27" s="25">
        <v>2910</v>
      </c>
      <c r="AT27" s="25">
        <v>3071</v>
      </c>
      <c r="AU27" s="25">
        <v>3078</v>
      </c>
      <c r="AV27" s="25">
        <v>4206</v>
      </c>
      <c r="AW27" s="25">
        <v>9974</v>
      </c>
      <c r="AX27" s="25">
        <v>3926</v>
      </c>
      <c r="AY27" s="25">
        <v>4505</v>
      </c>
      <c r="AZ27" s="25">
        <v>4326</v>
      </c>
      <c r="BA27" s="25">
        <v>4790</v>
      </c>
      <c r="BB27" s="25">
        <v>5232</v>
      </c>
      <c r="BC27" s="25">
        <v>5746</v>
      </c>
      <c r="BD27" s="25">
        <v>6495</v>
      </c>
      <c r="BE27" s="25">
        <v>7110</v>
      </c>
      <c r="BF27" s="25">
        <v>7682</v>
      </c>
      <c r="BG27" s="25">
        <v>8387</v>
      </c>
      <c r="BH27" s="25">
        <v>9052</v>
      </c>
      <c r="BI27" s="25">
        <v>9671</v>
      </c>
      <c r="BJ27" s="25">
        <v>10292</v>
      </c>
      <c r="BK27" s="70" t="s">
        <v>83</v>
      </c>
      <c r="BL27" s="70" t="s">
        <v>83</v>
      </c>
      <c r="BM27" s="70" t="s">
        <v>83</v>
      </c>
      <c r="BN27" s="70" t="s">
        <v>83</v>
      </c>
      <c r="BO27" s="143"/>
      <c r="BP27" s="143"/>
      <c r="BQ27" s="143"/>
      <c r="BR27" s="143"/>
      <c r="BS27" s="143"/>
      <c r="BT27" s="143"/>
    </row>
    <row r="28" spans="1:72" x14ac:dyDescent="0.35">
      <c r="A28" s="176" t="s">
        <v>236</v>
      </c>
      <c r="B28" s="14"/>
      <c r="C28" s="106"/>
      <c r="D28" s="90">
        <v>5</v>
      </c>
      <c r="E28" s="90">
        <v>7</v>
      </c>
      <c r="F28" s="90">
        <v>8</v>
      </c>
      <c r="G28" s="90">
        <v>9</v>
      </c>
      <c r="H28" s="90">
        <v>7</v>
      </c>
      <c r="I28" s="90">
        <v>7</v>
      </c>
      <c r="J28" s="90">
        <v>0</v>
      </c>
      <c r="K28" s="90">
        <v>0</v>
      </c>
      <c r="L28" s="90">
        <v>0</v>
      </c>
      <c r="M28" s="90">
        <v>29</v>
      </c>
      <c r="N28" s="90">
        <v>120</v>
      </c>
      <c r="O28" s="90">
        <v>189</v>
      </c>
      <c r="P28" s="90">
        <v>228</v>
      </c>
      <c r="Q28" s="90">
        <v>2</v>
      </c>
      <c r="R28" s="90">
        <v>3</v>
      </c>
      <c r="S28" s="90"/>
      <c r="T28" s="90"/>
      <c r="U28" s="90"/>
      <c r="V28" s="90"/>
      <c r="W28" s="90"/>
      <c r="X28" s="90"/>
      <c r="Y28" s="90"/>
      <c r="Z28" s="90"/>
      <c r="AA28" s="90"/>
      <c r="AB28" s="90"/>
      <c r="AC28" s="90"/>
      <c r="AD28" s="90"/>
      <c r="AE28" s="90"/>
      <c r="AF28" s="90"/>
      <c r="AG28" s="90"/>
      <c r="AH28" s="90"/>
      <c r="AI28" s="90"/>
      <c r="AJ28" s="90"/>
      <c r="AK28" s="90"/>
      <c r="AL28" s="257"/>
      <c r="AM28" s="9"/>
      <c r="AN28" s="9"/>
      <c r="AO28" s="9"/>
      <c r="AP28" s="9"/>
      <c r="AQ28" s="9"/>
      <c r="AR28" s="9"/>
      <c r="AS28" s="9"/>
      <c r="AT28" s="9"/>
      <c r="AU28" s="9"/>
      <c r="AV28" s="9"/>
      <c r="AW28" s="9"/>
      <c r="AX28" s="9"/>
      <c r="AY28" s="9"/>
      <c r="AZ28" s="9"/>
      <c r="BA28" s="9"/>
      <c r="BB28" s="9"/>
      <c r="BC28" s="9"/>
      <c r="BD28" s="9"/>
      <c r="BE28" s="9"/>
      <c r="BF28" s="9"/>
      <c r="BG28" s="9"/>
      <c r="BH28" s="9"/>
      <c r="BI28" s="9"/>
      <c r="BJ28" s="25"/>
      <c r="BK28" s="70"/>
      <c r="BL28" s="70"/>
      <c r="BM28" s="70"/>
      <c r="BN28" s="70"/>
      <c r="BO28" s="143"/>
      <c r="BP28" s="143"/>
      <c r="BQ28" s="143"/>
      <c r="BR28" s="143"/>
      <c r="BS28" s="143"/>
      <c r="BT28" s="143"/>
    </row>
    <row r="29" spans="1:72" x14ac:dyDescent="0.35">
      <c r="A29" s="170" t="s">
        <v>280</v>
      </c>
      <c r="B29" s="14" t="s">
        <v>71</v>
      </c>
      <c r="C29" s="106" t="s">
        <v>626</v>
      </c>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257"/>
      <c r="AM29" s="25">
        <v>56</v>
      </c>
      <c r="AN29" s="25">
        <v>111</v>
      </c>
      <c r="AO29" s="25">
        <v>134</v>
      </c>
      <c r="AP29" s="25">
        <v>115</v>
      </c>
      <c r="AQ29" s="25">
        <v>130</v>
      </c>
      <c r="AR29" s="25">
        <v>107</v>
      </c>
      <c r="AS29" s="25">
        <v>112</v>
      </c>
      <c r="AT29" s="25">
        <v>125</v>
      </c>
      <c r="AU29" s="25">
        <v>389</v>
      </c>
      <c r="AV29" s="25">
        <v>721</v>
      </c>
      <c r="AW29" s="25">
        <v>1276</v>
      </c>
      <c r="AX29" s="25">
        <v>6355</v>
      </c>
      <c r="AY29" s="25">
        <v>1903</v>
      </c>
      <c r="AZ29" s="25">
        <v>1552</v>
      </c>
      <c r="BA29" s="25">
        <v>965</v>
      </c>
      <c r="BB29" s="25">
        <v>886</v>
      </c>
      <c r="BC29" s="25">
        <v>618</v>
      </c>
      <c r="BD29" s="25">
        <v>647</v>
      </c>
      <c r="BE29" s="25">
        <v>660</v>
      </c>
      <c r="BF29" s="25">
        <v>669</v>
      </c>
      <c r="BG29" s="25">
        <v>722</v>
      </c>
      <c r="BH29" s="25">
        <v>678</v>
      </c>
      <c r="BI29" s="25">
        <v>721</v>
      </c>
      <c r="BJ29" s="25">
        <v>1082</v>
      </c>
      <c r="BK29" s="70" t="s">
        <v>83</v>
      </c>
      <c r="BL29" s="70" t="s">
        <v>83</v>
      </c>
      <c r="BM29" s="70" t="s">
        <v>83</v>
      </c>
      <c r="BN29" s="70" t="s">
        <v>83</v>
      </c>
      <c r="BO29" s="143"/>
      <c r="BP29" s="143"/>
      <c r="BQ29" s="143"/>
      <c r="BR29" s="143"/>
      <c r="BS29" s="143"/>
      <c r="BT29" s="143"/>
    </row>
    <row r="30" spans="1:72" x14ac:dyDescent="0.35">
      <c r="A30" s="170" t="s">
        <v>281</v>
      </c>
      <c r="B30" s="14" t="s">
        <v>71</v>
      </c>
      <c r="C30" s="106" t="s">
        <v>823</v>
      </c>
      <c r="D30" s="258"/>
      <c r="E30" s="258"/>
      <c r="F30" s="258"/>
      <c r="G30" s="258"/>
      <c r="H30" s="258"/>
      <c r="I30" s="258"/>
      <c r="J30" s="258">
        <v>39</v>
      </c>
      <c r="K30" s="258">
        <v>46</v>
      </c>
      <c r="L30" s="258">
        <v>63</v>
      </c>
      <c r="M30" s="258">
        <v>73</v>
      </c>
      <c r="N30" s="258">
        <v>100</v>
      </c>
      <c r="O30" s="258">
        <v>133</v>
      </c>
      <c r="P30" s="258">
        <v>162</v>
      </c>
      <c r="Q30" s="258">
        <v>176</v>
      </c>
      <c r="R30" s="258">
        <v>186</v>
      </c>
      <c r="S30" s="258">
        <v>254</v>
      </c>
      <c r="T30" s="258">
        <v>297</v>
      </c>
      <c r="U30" s="258">
        <v>326</v>
      </c>
      <c r="V30" s="258">
        <v>343</v>
      </c>
      <c r="W30" s="258">
        <v>419</v>
      </c>
      <c r="X30" s="258">
        <v>460</v>
      </c>
      <c r="Y30" s="258">
        <v>543</v>
      </c>
      <c r="Z30" s="258">
        <v>630</v>
      </c>
      <c r="AA30" s="258">
        <v>820</v>
      </c>
      <c r="AB30" s="258">
        <v>913</v>
      </c>
      <c r="AC30" s="258">
        <v>1018</v>
      </c>
      <c r="AD30" s="258">
        <v>1237</v>
      </c>
      <c r="AE30" s="258">
        <v>1555</v>
      </c>
      <c r="AF30" s="258">
        <v>1683</v>
      </c>
      <c r="AG30" s="258">
        <v>1720</v>
      </c>
      <c r="AH30" s="258">
        <v>1740</v>
      </c>
      <c r="AI30" s="258">
        <v>1902</v>
      </c>
      <c r="AJ30" s="258">
        <v>1853</v>
      </c>
      <c r="AK30" s="258">
        <v>1853.554653318502</v>
      </c>
      <c r="AL30" s="259">
        <v>799.43840184563771</v>
      </c>
      <c r="AM30" s="25">
        <v>644</v>
      </c>
      <c r="AN30" s="25">
        <v>568</v>
      </c>
      <c r="AO30" s="25">
        <v>567</v>
      </c>
      <c r="AP30" s="25">
        <v>641</v>
      </c>
      <c r="AQ30" s="25">
        <v>650</v>
      </c>
      <c r="AR30" s="25">
        <v>509</v>
      </c>
      <c r="AS30" s="25">
        <v>467</v>
      </c>
      <c r="AT30" s="25">
        <v>456</v>
      </c>
      <c r="AU30" s="25">
        <v>472</v>
      </c>
      <c r="AV30" s="25">
        <v>1532</v>
      </c>
      <c r="AW30" s="25">
        <v>3954</v>
      </c>
      <c r="AX30" s="25">
        <v>4567</v>
      </c>
      <c r="AY30" s="25">
        <v>4110</v>
      </c>
      <c r="AZ30" s="25">
        <v>3597</v>
      </c>
      <c r="BA30" s="25">
        <v>4157</v>
      </c>
      <c r="BB30" s="25">
        <v>4372</v>
      </c>
      <c r="BC30" s="25">
        <v>4054</v>
      </c>
      <c r="BD30" s="25">
        <v>3104</v>
      </c>
      <c r="BE30" s="25">
        <v>2842</v>
      </c>
      <c r="BF30" s="25">
        <v>2530</v>
      </c>
      <c r="BG30" s="25">
        <v>5271</v>
      </c>
      <c r="BH30" s="25">
        <v>5757</v>
      </c>
      <c r="BI30" s="25">
        <v>4401</v>
      </c>
      <c r="BJ30" s="25">
        <v>3925</v>
      </c>
      <c r="BK30" s="70" t="s">
        <v>83</v>
      </c>
      <c r="BL30" s="70" t="s">
        <v>83</v>
      </c>
      <c r="BM30" s="70" t="s">
        <v>83</v>
      </c>
      <c r="BN30" s="70" t="s">
        <v>83</v>
      </c>
      <c r="BO30" s="143"/>
      <c r="BP30" s="143"/>
      <c r="BQ30" s="143"/>
      <c r="BR30" s="143"/>
      <c r="BS30" s="143"/>
      <c r="BT30" s="143"/>
    </row>
    <row r="31" spans="1:72" x14ac:dyDescent="0.35">
      <c r="A31" s="170" t="s">
        <v>282</v>
      </c>
      <c r="B31" s="14" t="s">
        <v>71</v>
      </c>
      <c r="C31" s="106" t="s">
        <v>626</v>
      </c>
      <c r="D31" s="90"/>
      <c r="E31" s="90"/>
      <c r="F31" s="90"/>
      <c r="G31" s="90"/>
      <c r="H31" s="90"/>
      <c r="I31" s="90"/>
      <c r="J31" s="90"/>
      <c r="K31" s="90"/>
      <c r="L31" s="90"/>
      <c r="M31" s="90"/>
      <c r="N31" s="90"/>
      <c r="O31" s="90"/>
      <c r="P31" s="90"/>
      <c r="Q31" s="90"/>
      <c r="R31" s="90"/>
      <c r="S31" s="90">
        <v>32</v>
      </c>
      <c r="T31" s="90">
        <v>36</v>
      </c>
      <c r="U31" s="90">
        <v>40</v>
      </c>
      <c r="V31" s="90">
        <v>45</v>
      </c>
      <c r="W31" s="90">
        <v>54</v>
      </c>
      <c r="X31" s="90">
        <v>65</v>
      </c>
      <c r="Y31" s="90">
        <v>72</v>
      </c>
      <c r="Z31" s="90">
        <v>82</v>
      </c>
      <c r="AA31" s="90">
        <v>90</v>
      </c>
      <c r="AB31" s="90">
        <v>85</v>
      </c>
      <c r="AC31" s="90">
        <v>100</v>
      </c>
      <c r="AD31" s="90">
        <v>117</v>
      </c>
      <c r="AE31" s="90">
        <v>128</v>
      </c>
      <c r="AF31" s="90">
        <v>166</v>
      </c>
      <c r="AG31" s="90">
        <v>184</v>
      </c>
      <c r="AH31" s="90">
        <v>180</v>
      </c>
      <c r="AI31" s="90">
        <v>124</v>
      </c>
      <c r="AJ31" s="90">
        <v>192</v>
      </c>
      <c r="AK31" s="90">
        <v>192.43466814979607</v>
      </c>
      <c r="AL31" s="257">
        <v>164.38005453020136</v>
      </c>
      <c r="AM31" s="25">
        <v>40</v>
      </c>
      <c r="AN31" s="25">
        <v>42</v>
      </c>
      <c r="AO31" s="25">
        <v>44</v>
      </c>
      <c r="AP31" s="25">
        <v>0</v>
      </c>
      <c r="AQ31" s="25">
        <v>0</v>
      </c>
      <c r="AR31" s="25">
        <v>0</v>
      </c>
      <c r="AS31" s="25">
        <v>0</v>
      </c>
      <c r="AT31" s="25">
        <v>0</v>
      </c>
      <c r="AU31" s="25">
        <v>5</v>
      </c>
      <c r="AV31" s="25">
        <v>38</v>
      </c>
      <c r="AW31" s="25">
        <v>343</v>
      </c>
      <c r="AX31" s="25">
        <v>387</v>
      </c>
      <c r="AY31" s="25">
        <v>263</v>
      </c>
      <c r="AZ31" s="25">
        <v>276</v>
      </c>
      <c r="BA31" s="25">
        <v>286</v>
      </c>
      <c r="BB31" s="25">
        <v>235</v>
      </c>
      <c r="BC31" s="25">
        <v>328</v>
      </c>
      <c r="BD31" s="25">
        <v>369</v>
      </c>
      <c r="BE31" s="25">
        <v>351</v>
      </c>
      <c r="BF31" s="25">
        <v>384</v>
      </c>
      <c r="BG31" s="25">
        <v>222</v>
      </c>
      <c r="BH31" s="25">
        <v>274</v>
      </c>
      <c r="BI31" s="25">
        <v>333</v>
      </c>
      <c r="BJ31" s="25">
        <v>264</v>
      </c>
      <c r="BK31" s="70" t="s">
        <v>83</v>
      </c>
      <c r="BL31" s="70" t="s">
        <v>83</v>
      </c>
      <c r="BM31" s="70" t="s">
        <v>83</v>
      </c>
      <c r="BN31" s="70" t="s">
        <v>83</v>
      </c>
      <c r="BO31" s="143"/>
      <c r="BP31" s="143"/>
      <c r="BQ31" s="143"/>
      <c r="BR31" s="143"/>
      <c r="BS31" s="143"/>
      <c r="BT31" s="143"/>
    </row>
    <row r="32" spans="1:72" x14ac:dyDescent="0.35">
      <c r="A32" s="177" t="s">
        <v>283</v>
      </c>
      <c r="B32" s="14" t="s">
        <v>71</v>
      </c>
      <c r="C32" s="106"/>
      <c r="D32" s="90"/>
      <c r="E32" s="90"/>
      <c r="F32" s="90"/>
      <c r="G32" s="90"/>
      <c r="H32" s="90"/>
      <c r="I32" s="90"/>
      <c r="J32" s="90"/>
      <c r="K32" s="90"/>
      <c r="L32" s="90"/>
      <c r="M32" s="90"/>
      <c r="N32" s="90"/>
      <c r="O32" s="90"/>
      <c r="P32" s="90"/>
      <c r="Q32" s="90"/>
      <c r="R32" s="90"/>
      <c r="S32" s="90">
        <v>-2</v>
      </c>
      <c r="T32" s="90">
        <v>-2</v>
      </c>
      <c r="U32" s="90"/>
      <c r="V32" s="90"/>
      <c r="W32" s="90"/>
      <c r="X32" s="90"/>
      <c r="Y32" s="90"/>
      <c r="Z32" s="90"/>
      <c r="AA32" s="90"/>
      <c r="AB32" s="90"/>
      <c r="AC32" s="90"/>
      <c r="AD32" s="90"/>
      <c r="AE32" s="90"/>
      <c r="AF32" s="90"/>
      <c r="AG32" s="90"/>
      <c r="AH32" s="90"/>
      <c r="AI32" s="90"/>
      <c r="AJ32" s="90"/>
      <c r="AK32" s="90"/>
      <c r="AL32" s="257"/>
      <c r="AM32" s="7"/>
      <c r="AN32" s="7"/>
      <c r="AO32" s="7"/>
      <c r="AP32" s="7"/>
      <c r="AQ32" s="7"/>
      <c r="AR32" s="7"/>
      <c r="AS32" s="7"/>
      <c r="AT32" s="7"/>
      <c r="AU32" s="7"/>
      <c r="AV32" s="7"/>
      <c r="AW32" s="7"/>
      <c r="AX32" s="7"/>
      <c r="AY32" s="7"/>
      <c r="AZ32" s="7"/>
      <c r="BA32" s="7"/>
      <c r="BB32" s="7"/>
      <c r="BC32" s="7"/>
      <c r="BD32" s="7"/>
      <c r="BE32" s="7"/>
      <c r="BF32" s="7"/>
      <c r="BG32" s="7"/>
      <c r="BH32" s="7"/>
      <c r="BI32" s="7"/>
      <c r="BJ32" s="25"/>
      <c r="BK32" s="7"/>
      <c r="BL32" s="7"/>
      <c r="BM32" s="7"/>
      <c r="BN32" s="226"/>
      <c r="BO32" s="143"/>
      <c r="BP32" s="143"/>
      <c r="BQ32" s="143"/>
      <c r="BR32" s="143"/>
      <c r="BS32" s="143"/>
      <c r="BT32" s="143"/>
    </row>
    <row r="33" spans="1:72" x14ac:dyDescent="0.35">
      <c r="A33" s="177" t="s">
        <v>284</v>
      </c>
      <c r="B33" s="14" t="s">
        <v>71</v>
      </c>
      <c r="C33" s="106"/>
      <c r="D33" s="90">
        <v>3</v>
      </c>
      <c r="E33" s="90">
        <v>5</v>
      </c>
      <c r="F33" s="90">
        <v>4</v>
      </c>
      <c r="G33" s="90">
        <v>6</v>
      </c>
      <c r="H33" s="90">
        <v>5</v>
      </c>
      <c r="I33" s="90">
        <v>6</v>
      </c>
      <c r="J33" s="90">
        <v>11</v>
      </c>
      <c r="K33" s="90">
        <v>15</v>
      </c>
      <c r="L33" s="90">
        <v>26</v>
      </c>
      <c r="M33" s="90">
        <v>43</v>
      </c>
      <c r="N33" s="90">
        <v>57</v>
      </c>
      <c r="O33" s="90">
        <v>65</v>
      </c>
      <c r="P33" s="90">
        <v>57</v>
      </c>
      <c r="Q33" s="90">
        <v>69</v>
      </c>
      <c r="R33" s="90">
        <v>80</v>
      </c>
      <c r="S33" s="90"/>
      <c r="T33" s="90"/>
      <c r="U33" s="90"/>
      <c r="V33" s="90"/>
      <c r="W33" s="90"/>
      <c r="X33" s="90"/>
      <c r="Y33" s="90"/>
      <c r="Z33" s="90"/>
      <c r="AA33" s="90"/>
      <c r="AB33" s="90"/>
      <c r="AC33" s="90"/>
      <c r="AD33" s="90"/>
      <c r="AE33" s="90"/>
      <c r="AF33" s="90"/>
      <c r="AG33" s="90"/>
      <c r="AH33" s="90"/>
      <c r="AI33" s="90"/>
      <c r="AJ33" s="90"/>
      <c r="AK33" s="90"/>
      <c r="AL33" s="257"/>
      <c r="AM33" s="7"/>
      <c r="AN33" s="7"/>
      <c r="AO33" s="7"/>
      <c r="AP33" s="7"/>
      <c r="AQ33" s="7"/>
      <c r="AR33" s="7"/>
      <c r="AS33" s="7"/>
      <c r="AT33" s="7"/>
      <c r="AU33" s="7"/>
      <c r="AV33" s="7"/>
      <c r="AW33" s="7"/>
      <c r="AX33" s="7"/>
      <c r="AY33" s="7"/>
      <c r="AZ33" s="7"/>
      <c r="BA33" s="7"/>
      <c r="BB33" s="7"/>
      <c r="BC33" s="7"/>
      <c r="BD33" s="7"/>
      <c r="BE33" s="7"/>
      <c r="BF33" s="7"/>
      <c r="BG33" s="7"/>
      <c r="BH33" s="7"/>
      <c r="BI33" s="7"/>
      <c r="BJ33" s="25"/>
      <c r="BK33" s="7"/>
      <c r="BL33" s="7"/>
      <c r="BM33" s="7"/>
      <c r="BN33" s="226"/>
      <c r="BO33" s="143"/>
      <c r="BP33" s="143"/>
      <c r="BQ33" s="143"/>
      <c r="BR33" s="143"/>
      <c r="BS33" s="143"/>
      <c r="BT33" s="143"/>
    </row>
    <row r="34" spans="1:72" x14ac:dyDescent="0.35">
      <c r="A34" s="177" t="s">
        <v>285</v>
      </c>
      <c r="B34" s="14" t="s">
        <v>71</v>
      </c>
      <c r="C34" s="106"/>
      <c r="D34" s="24">
        <v>1</v>
      </c>
      <c r="E34" s="24">
        <v>1</v>
      </c>
      <c r="F34" s="24">
        <v>2</v>
      </c>
      <c r="G34" s="24">
        <v>3</v>
      </c>
      <c r="H34" s="24">
        <v>3</v>
      </c>
      <c r="I34" s="24">
        <v>4</v>
      </c>
      <c r="J34" s="24">
        <v>6</v>
      </c>
      <c r="K34" s="24">
        <v>7</v>
      </c>
      <c r="L34" s="24">
        <v>20</v>
      </c>
      <c r="M34" s="24">
        <v>21</v>
      </c>
      <c r="N34" s="24">
        <v>27</v>
      </c>
      <c r="O34" s="24">
        <v>37</v>
      </c>
      <c r="P34" s="24">
        <v>28</v>
      </c>
      <c r="Q34" s="24">
        <v>31</v>
      </c>
      <c r="R34" s="24">
        <v>36</v>
      </c>
      <c r="S34" s="24"/>
      <c r="T34" s="24"/>
      <c r="U34" s="24"/>
      <c r="V34" s="24"/>
      <c r="W34" s="24"/>
      <c r="X34" s="24"/>
      <c r="Y34" s="24"/>
      <c r="Z34" s="24"/>
      <c r="AA34" s="24"/>
      <c r="AB34" s="24"/>
      <c r="AC34" s="24"/>
      <c r="AD34" s="24"/>
      <c r="AE34" s="24"/>
      <c r="AF34" s="24"/>
      <c r="AG34" s="24"/>
      <c r="AH34" s="24"/>
      <c r="AI34" s="24"/>
      <c r="AJ34" s="24"/>
      <c r="AK34" s="24"/>
      <c r="AL34" s="169"/>
      <c r="AM34" s="7"/>
      <c r="AN34" s="7"/>
      <c r="AO34" s="7"/>
      <c r="AP34" s="7"/>
      <c r="AQ34" s="7"/>
      <c r="AR34" s="7"/>
      <c r="AS34" s="7"/>
      <c r="AT34" s="7"/>
      <c r="AU34" s="7"/>
      <c r="AV34" s="7"/>
      <c r="AW34" s="7"/>
      <c r="AX34" s="7"/>
      <c r="AY34" s="7"/>
      <c r="AZ34" s="7"/>
      <c r="BA34" s="7"/>
      <c r="BB34" s="7"/>
      <c r="BC34" s="7"/>
      <c r="BD34" s="7"/>
      <c r="BE34" s="7"/>
      <c r="BF34" s="7"/>
      <c r="BG34" s="7"/>
      <c r="BH34" s="7"/>
      <c r="BI34" s="7"/>
      <c r="BJ34" s="25"/>
      <c r="BK34" s="7"/>
      <c r="BL34" s="7"/>
      <c r="BM34" s="7"/>
      <c r="BN34" s="226"/>
      <c r="BO34" s="143"/>
      <c r="BP34" s="143"/>
      <c r="BQ34" s="143"/>
      <c r="BR34" s="143"/>
      <c r="BS34" s="143"/>
      <c r="BT34" s="143"/>
    </row>
    <row r="35" spans="1:72" x14ac:dyDescent="0.35">
      <c r="A35" s="143" t="s">
        <v>286</v>
      </c>
      <c r="B35" s="14" t="s">
        <v>71</v>
      </c>
      <c r="C35" s="106"/>
      <c r="D35" s="90">
        <v>105</v>
      </c>
      <c r="E35" s="90">
        <v>117</v>
      </c>
      <c r="F35" s="90">
        <v>141</v>
      </c>
      <c r="G35" s="90">
        <v>172</v>
      </c>
      <c r="H35" s="90">
        <v>189</v>
      </c>
      <c r="I35" s="90">
        <v>244</v>
      </c>
      <c r="J35" s="90">
        <v>298</v>
      </c>
      <c r="K35" s="90">
        <v>349</v>
      </c>
      <c r="L35" s="90">
        <v>442</v>
      </c>
      <c r="M35" s="90">
        <v>859</v>
      </c>
      <c r="N35" s="90">
        <v>1664</v>
      </c>
      <c r="O35" s="90">
        <v>1860</v>
      </c>
      <c r="P35" s="90">
        <v>2169</v>
      </c>
      <c r="Q35" s="90">
        <v>2359</v>
      </c>
      <c r="R35" s="90">
        <v>2482</v>
      </c>
      <c r="S35" s="90">
        <v>2556</v>
      </c>
      <c r="T35" s="90">
        <v>2870</v>
      </c>
      <c r="U35" s="90">
        <v>3261</v>
      </c>
      <c r="V35" s="90">
        <v>3702</v>
      </c>
      <c r="W35" s="90">
        <v>4070</v>
      </c>
      <c r="X35" s="90">
        <v>4503</v>
      </c>
      <c r="Y35" s="90">
        <v>4900</v>
      </c>
      <c r="Z35" s="90">
        <v>5201</v>
      </c>
      <c r="AA35" s="90">
        <v>5683</v>
      </c>
      <c r="AB35" s="90">
        <v>5796</v>
      </c>
      <c r="AC35" s="90">
        <v>6151</v>
      </c>
      <c r="AD35" s="90">
        <v>7004</v>
      </c>
      <c r="AE35" s="90">
        <v>7769</v>
      </c>
      <c r="AF35" s="90">
        <v>8570</v>
      </c>
      <c r="AG35" s="90">
        <v>9195</v>
      </c>
      <c r="AH35" s="90">
        <v>9771</v>
      </c>
      <c r="AI35" s="90">
        <v>10122</v>
      </c>
      <c r="AJ35" s="90">
        <v>10321</v>
      </c>
      <c r="AK35" s="90">
        <v>10756.4</v>
      </c>
      <c r="AL35" s="257">
        <v>9736.2000000000007</v>
      </c>
      <c r="AM35" s="25">
        <v>10587</v>
      </c>
      <c r="AN35" s="25">
        <v>10966</v>
      </c>
      <c r="AO35" s="25">
        <v>11761</v>
      </c>
      <c r="AP35" s="25">
        <v>12109</v>
      </c>
      <c r="AQ35" s="25">
        <v>13398</v>
      </c>
      <c r="AR35" s="25">
        <v>14365</v>
      </c>
      <c r="AS35" s="25">
        <v>15883</v>
      </c>
      <c r="AT35" s="25">
        <v>16431</v>
      </c>
      <c r="AU35" s="25">
        <v>18433</v>
      </c>
      <c r="AV35" s="25">
        <v>22601</v>
      </c>
      <c r="AW35" s="25">
        <v>34889</v>
      </c>
      <c r="AX35" s="25">
        <v>32106</v>
      </c>
      <c r="AY35" s="25">
        <v>29050</v>
      </c>
      <c r="AZ35" s="25">
        <v>28468</v>
      </c>
      <c r="BA35" s="25">
        <v>29669</v>
      </c>
      <c r="BB35" s="25">
        <v>31101</v>
      </c>
      <c r="BC35" s="25">
        <v>32121</v>
      </c>
      <c r="BD35" s="25">
        <v>32594</v>
      </c>
      <c r="BE35" s="25">
        <v>33523</v>
      </c>
      <c r="BF35" s="25">
        <v>34542</v>
      </c>
      <c r="BG35" s="25">
        <v>39885</v>
      </c>
      <c r="BH35" s="25">
        <v>42331</v>
      </c>
      <c r="BI35" s="25">
        <v>43225</v>
      </c>
      <c r="BJ35" s="25">
        <v>44932</v>
      </c>
      <c r="BK35" s="98">
        <v>48699</v>
      </c>
      <c r="BL35" s="98">
        <v>50303</v>
      </c>
      <c r="BM35" s="98">
        <v>52237</v>
      </c>
      <c r="BN35" s="98">
        <v>53905</v>
      </c>
      <c r="BO35" s="143"/>
      <c r="BP35" s="143"/>
      <c r="BQ35" s="143"/>
      <c r="BR35" s="143"/>
      <c r="BS35" s="143"/>
      <c r="BT35" s="143"/>
    </row>
    <row r="36" spans="1:72" ht="3.75" customHeight="1" x14ac:dyDescent="0.35">
      <c r="A36" s="173"/>
      <c r="B36" s="174"/>
      <c r="C36" s="106"/>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257"/>
      <c r="AM36" s="260"/>
      <c r="AN36" s="260"/>
      <c r="AO36" s="261"/>
      <c r="AP36" s="261"/>
      <c r="AQ36" s="261"/>
      <c r="AR36" s="261"/>
      <c r="AS36" s="261"/>
      <c r="AT36" s="261"/>
      <c r="AU36" s="261"/>
      <c r="AV36" s="261"/>
      <c r="AW36" s="261"/>
      <c r="AX36" s="261"/>
      <c r="AY36" s="261"/>
      <c r="AZ36" s="261"/>
      <c r="BA36" s="261"/>
      <c r="BB36" s="261"/>
      <c r="BC36" s="261"/>
      <c r="BD36" s="261"/>
      <c r="BE36" s="261"/>
      <c r="BF36" s="261"/>
      <c r="BG36" s="261"/>
      <c r="BH36" s="261"/>
      <c r="BI36" s="25"/>
      <c r="BJ36" s="25"/>
      <c r="BK36" s="221"/>
      <c r="BL36" s="221"/>
      <c r="BM36" s="221"/>
      <c r="BN36" s="226"/>
      <c r="BO36" s="143"/>
      <c r="BP36" s="143"/>
      <c r="BQ36" s="143"/>
      <c r="BR36" s="143"/>
      <c r="BS36" s="143"/>
      <c r="BT36" s="143"/>
    </row>
    <row r="37" spans="1:72" x14ac:dyDescent="0.35">
      <c r="A37" s="143" t="s">
        <v>287</v>
      </c>
      <c r="B37" s="174"/>
      <c r="C37" s="106"/>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257"/>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7"/>
      <c r="BL37" s="7"/>
      <c r="BM37" s="7"/>
      <c r="BN37" s="226"/>
      <c r="BO37" s="143"/>
      <c r="BP37" s="143"/>
      <c r="BQ37" s="143"/>
      <c r="BR37" s="143"/>
      <c r="BS37" s="143"/>
      <c r="BT37" s="143"/>
    </row>
    <row r="38" spans="1:72" x14ac:dyDescent="0.35">
      <c r="A38" s="170" t="s">
        <v>288</v>
      </c>
      <c r="B38" s="14" t="s">
        <v>71</v>
      </c>
      <c r="C38" s="106" t="s">
        <v>626</v>
      </c>
      <c r="D38" s="90">
        <v>55</v>
      </c>
      <c r="E38" s="90">
        <v>66</v>
      </c>
      <c r="F38" s="90">
        <v>70</v>
      </c>
      <c r="G38" s="90">
        <v>76</v>
      </c>
      <c r="H38" s="90">
        <v>82</v>
      </c>
      <c r="I38" s="90">
        <v>93</v>
      </c>
      <c r="J38" s="90">
        <v>135</v>
      </c>
      <c r="K38" s="90">
        <v>184</v>
      </c>
      <c r="L38" s="90">
        <v>218</v>
      </c>
      <c r="M38" s="90">
        <v>231</v>
      </c>
      <c r="N38" s="90">
        <v>303</v>
      </c>
      <c r="O38" s="90">
        <v>830</v>
      </c>
      <c r="P38" s="90">
        <v>661</v>
      </c>
      <c r="Q38" s="90">
        <v>481</v>
      </c>
      <c r="R38" s="90">
        <v>639</v>
      </c>
      <c r="S38" s="90">
        <v>702</v>
      </c>
      <c r="T38" s="90">
        <v>771</v>
      </c>
      <c r="U38" s="90">
        <v>874</v>
      </c>
      <c r="V38" s="90">
        <v>1031</v>
      </c>
      <c r="W38" s="90">
        <v>1592</v>
      </c>
      <c r="X38" s="90">
        <v>2519</v>
      </c>
      <c r="Y38" s="90">
        <v>2906</v>
      </c>
      <c r="Z38" s="90">
        <v>3211</v>
      </c>
      <c r="AA38" s="90">
        <v>3470</v>
      </c>
      <c r="AB38" s="90">
        <v>3742</v>
      </c>
      <c r="AC38" s="90">
        <v>4285</v>
      </c>
      <c r="AD38" s="90">
        <v>4761</v>
      </c>
      <c r="AE38" s="90">
        <v>5128</v>
      </c>
      <c r="AF38" s="90">
        <v>5604</v>
      </c>
      <c r="AG38" s="90">
        <v>6109</v>
      </c>
      <c r="AH38" s="90">
        <v>6640</v>
      </c>
      <c r="AI38" s="90">
        <v>7107</v>
      </c>
      <c r="AJ38" s="90">
        <v>7209</v>
      </c>
      <c r="AK38" s="90">
        <v>7560.2961512491565</v>
      </c>
      <c r="AL38" s="257">
        <v>8343.5197413909209</v>
      </c>
      <c r="AM38" s="25">
        <v>10013</v>
      </c>
      <c r="AN38" s="25">
        <v>10465</v>
      </c>
      <c r="AO38" s="25">
        <v>11107</v>
      </c>
      <c r="AP38" s="25">
        <v>11726</v>
      </c>
      <c r="AQ38" s="25">
        <v>12909</v>
      </c>
      <c r="AR38" s="25">
        <v>14891</v>
      </c>
      <c r="AS38" s="25">
        <v>16398</v>
      </c>
      <c r="AT38" s="25">
        <v>17213</v>
      </c>
      <c r="AU38" s="25">
        <v>19089</v>
      </c>
      <c r="AV38" s="25">
        <v>20767</v>
      </c>
      <c r="AW38" s="25">
        <v>21878</v>
      </c>
      <c r="AX38" s="25">
        <v>23247</v>
      </c>
      <c r="AY38" s="25">
        <v>25081</v>
      </c>
      <c r="AZ38" s="25">
        <v>25342</v>
      </c>
      <c r="BA38" s="25">
        <v>26360</v>
      </c>
      <c r="BB38" s="25">
        <v>27768</v>
      </c>
      <c r="BC38" s="25">
        <v>28848</v>
      </c>
      <c r="BD38" s="25">
        <v>30016</v>
      </c>
      <c r="BE38" s="25">
        <v>31067</v>
      </c>
      <c r="BF38" s="25">
        <v>31964</v>
      </c>
      <c r="BG38" s="25">
        <v>32668</v>
      </c>
      <c r="BH38" s="25">
        <v>35785</v>
      </c>
      <c r="BI38" s="25">
        <v>37306</v>
      </c>
      <c r="BJ38" s="25">
        <v>36224</v>
      </c>
      <c r="BK38" s="70" t="s">
        <v>83</v>
      </c>
      <c r="BL38" s="70" t="s">
        <v>83</v>
      </c>
      <c r="BM38" s="70" t="s">
        <v>83</v>
      </c>
      <c r="BN38" s="70" t="s">
        <v>83</v>
      </c>
      <c r="BO38" s="143"/>
      <c r="BP38" s="143"/>
      <c r="BQ38" s="143"/>
      <c r="BR38" s="143"/>
      <c r="BS38" s="143"/>
      <c r="BT38" s="143"/>
    </row>
    <row r="39" spans="1:72" x14ac:dyDescent="0.35">
      <c r="A39" s="170" t="s">
        <v>289</v>
      </c>
      <c r="B39" s="14" t="s">
        <v>71</v>
      </c>
      <c r="C39" s="106" t="s">
        <v>626</v>
      </c>
      <c r="D39" s="90">
        <v>93</v>
      </c>
      <c r="E39" s="90">
        <v>106</v>
      </c>
      <c r="F39" s="90">
        <v>117</v>
      </c>
      <c r="G39" s="90">
        <v>121</v>
      </c>
      <c r="H39" s="90">
        <v>135</v>
      </c>
      <c r="I39" s="90">
        <v>154</v>
      </c>
      <c r="J39" s="90">
        <v>179</v>
      </c>
      <c r="K39" s="90">
        <v>195</v>
      </c>
      <c r="L39" s="90">
        <v>201</v>
      </c>
      <c r="M39" s="90">
        <v>244</v>
      </c>
      <c r="N39" s="90">
        <v>291</v>
      </c>
      <c r="O39" s="90">
        <v>321</v>
      </c>
      <c r="P39" s="90">
        <v>275</v>
      </c>
      <c r="Q39" s="90">
        <v>300</v>
      </c>
      <c r="R39" s="90">
        <v>319</v>
      </c>
      <c r="S39" s="90">
        <v>326</v>
      </c>
      <c r="T39" s="90">
        <v>368</v>
      </c>
      <c r="U39" s="90">
        <v>461</v>
      </c>
      <c r="V39" s="90">
        <v>508</v>
      </c>
      <c r="W39" s="90">
        <v>574</v>
      </c>
      <c r="X39" s="90">
        <v>659</v>
      </c>
      <c r="Y39" s="90">
        <v>725</v>
      </c>
      <c r="Z39" s="90">
        <v>866</v>
      </c>
      <c r="AA39" s="90">
        <v>1059</v>
      </c>
      <c r="AB39" s="90">
        <v>1134</v>
      </c>
      <c r="AC39" s="90">
        <v>1298</v>
      </c>
      <c r="AD39" s="90">
        <v>1297</v>
      </c>
      <c r="AE39" s="90">
        <v>1414</v>
      </c>
      <c r="AF39" s="90">
        <v>1623</v>
      </c>
      <c r="AG39" s="90">
        <v>1920</v>
      </c>
      <c r="AH39" s="90">
        <v>2133</v>
      </c>
      <c r="AI39" s="90">
        <v>2564</v>
      </c>
      <c r="AJ39" s="90">
        <v>2705</v>
      </c>
      <c r="AK39" s="90">
        <v>3040.8571235651584</v>
      </c>
      <c r="AL39" s="257">
        <v>3453.3221389125847</v>
      </c>
      <c r="AM39" s="25">
        <v>4173</v>
      </c>
      <c r="AN39" s="25">
        <v>5050</v>
      </c>
      <c r="AO39" s="25">
        <v>5077</v>
      </c>
      <c r="AP39" s="25">
        <v>5732</v>
      </c>
      <c r="AQ39" s="25">
        <v>6752</v>
      </c>
      <c r="AR39" s="25">
        <v>7073</v>
      </c>
      <c r="AS39" s="25">
        <v>7130</v>
      </c>
      <c r="AT39" s="25">
        <v>7634</v>
      </c>
      <c r="AU39" s="25">
        <v>8593</v>
      </c>
      <c r="AV39" s="25">
        <v>9210</v>
      </c>
      <c r="AW39" s="25">
        <v>9653</v>
      </c>
      <c r="AX39" s="25">
        <v>10040</v>
      </c>
      <c r="AY39" s="25">
        <v>10188</v>
      </c>
      <c r="AZ39" s="25">
        <v>9832</v>
      </c>
      <c r="BA39" s="25">
        <v>10351</v>
      </c>
      <c r="BB39" s="25">
        <v>10322</v>
      </c>
      <c r="BC39" s="25">
        <v>12032</v>
      </c>
      <c r="BD39" s="25">
        <v>13379</v>
      </c>
      <c r="BE39" s="25">
        <v>13117</v>
      </c>
      <c r="BF39" s="25">
        <v>13302</v>
      </c>
      <c r="BG39" s="25">
        <v>14175</v>
      </c>
      <c r="BH39" s="25">
        <v>15199</v>
      </c>
      <c r="BI39" s="25">
        <v>16273</v>
      </c>
      <c r="BJ39" s="25">
        <v>18569</v>
      </c>
      <c r="BK39" s="70" t="s">
        <v>83</v>
      </c>
      <c r="BL39" s="70" t="s">
        <v>83</v>
      </c>
      <c r="BM39" s="70" t="s">
        <v>83</v>
      </c>
      <c r="BN39" s="70" t="s">
        <v>83</v>
      </c>
      <c r="BO39" s="143"/>
      <c r="BP39" s="143"/>
      <c r="BQ39" s="143"/>
      <c r="BR39" s="143"/>
      <c r="BS39" s="143"/>
      <c r="BT39" s="143"/>
    </row>
    <row r="40" spans="1:72" x14ac:dyDescent="0.35">
      <c r="A40" s="170" t="s">
        <v>290</v>
      </c>
      <c r="B40" s="14" t="s">
        <v>71</v>
      </c>
      <c r="C40" s="106"/>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257"/>
      <c r="AM40" s="25">
        <v>7035</v>
      </c>
      <c r="AN40" s="25">
        <v>7457</v>
      </c>
      <c r="AO40" s="25">
        <v>8117</v>
      </c>
      <c r="AP40" s="25">
        <v>8776</v>
      </c>
      <c r="AQ40" s="25">
        <v>9110</v>
      </c>
      <c r="AR40" s="25">
        <v>9375</v>
      </c>
      <c r="AS40" s="25">
        <v>9909</v>
      </c>
      <c r="AT40" s="25">
        <v>10416</v>
      </c>
      <c r="AU40" s="25"/>
      <c r="AV40" s="25"/>
      <c r="AW40" s="25"/>
      <c r="AX40" s="25"/>
      <c r="AY40" s="25"/>
      <c r="AZ40" s="25"/>
      <c r="BA40" s="25"/>
      <c r="BB40" s="25"/>
      <c r="BC40" s="25"/>
      <c r="BD40" s="25"/>
      <c r="BE40" s="25"/>
      <c r="BF40" s="25"/>
      <c r="BG40" s="25"/>
      <c r="BH40" s="25"/>
      <c r="BI40" s="25"/>
      <c r="BJ40" s="25"/>
      <c r="BK40" s="70"/>
      <c r="BL40" s="70"/>
      <c r="BM40" s="70"/>
      <c r="BN40" s="70"/>
      <c r="BO40" s="143"/>
      <c r="BP40" s="143"/>
      <c r="BQ40" s="143"/>
      <c r="BR40" s="143"/>
      <c r="BS40" s="143"/>
      <c r="BT40" s="143"/>
    </row>
    <row r="41" spans="1:72" x14ac:dyDescent="0.35">
      <c r="A41" s="178" t="s">
        <v>291</v>
      </c>
      <c r="B41" s="14" t="s">
        <v>71</v>
      </c>
      <c r="C41" s="106" t="s">
        <v>780</v>
      </c>
      <c r="D41" s="258">
        <v>94</v>
      </c>
      <c r="E41" s="258">
        <v>79</v>
      </c>
      <c r="F41" s="258">
        <v>94</v>
      </c>
      <c r="G41" s="258">
        <v>101</v>
      </c>
      <c r="H41" s="258">
        <v>109</v>
      </c>
      <c r="I41" s="258">
        <v>127</v>
      </c>
      <c r="J41" s="258">
        <v>145</v>
      </c>
      <c r="K41" s="258">
        <v>186</v>
      </c>
      <c r="L41" s="258">
        <v>201</v>
      </c>
      <c r="M41" s="258">
        <v>234</v>
      </c>
      <c r="N41" s="258">
        <v>339</v>
      </c>
      <c r="O41" s="258">
        <v>1365</v>
      </c>
      <c r="P41" s="258">
        <v>1114</v>
      </c>
      <c r="Q41" s="258">
        <v>1411</v>
      </c>
      <c r="R41" s="258">
        <v>1419</v>
      </c>
      <c r="S41" s="258">
        <v>1514</v>
      </c>
      <c r="T41" s="258">
        <v>1756</v>
      </c>
      <c r="U41" s="258">
        <v>1828.2</v>
      </c>
      <c r="V41" s="258">
        <v>1805.3</v>
      </c>
      <c r="W41" s="258">
        <v>2125.9</v>
      </c>
      <c r="X41" s="258">
        <v>2912</v>
      </c>
      <c r="Y41" s="258">
        <v>3173</v>
      </c>
      <c r="Z41" s="258">
        <v>3329</v>
      </c>
      <c r="AA41" s="258">
        <v>3634</v>
      </c>
      <c r="AB41" s="258">
        <v>3862</v>
      </c>
      <c r="AC41" s="258">
        <v>4071</v>
      </c>
      <c r="AD41" s="258">
        <v>4399</v>
      </c>
      <c r="AE41" s="258">
        <v>4570</v>
      </c>
      <c r="AF41" s="258">
        <v>4795</v>
      </c>
      <c r="AG41" s="258">
        <v>5177</v>
      </c>
      <c r="AH41" s="258">
        <v>5323</v>
      </c>
      <c r="AI41" s="258">
        <v>5492</v>
      </c>
      <c r="AJ41" s="258">
        <v>5628</v>
      </c>
      <c r="AK41" s="258">
        <v>6069.7580592263912</v>
      </c>
      <c r="AL41" s="259">
        <v>7059.6594621290351</v>
      </c>
      <c r="AM41" s="25">
        <v>1135</v>
      </c>
      <c r="AN41" s="25">
        <v>1158</v>
      </c>
      <c r="AO41" s="25">
        <v>1408</v>
      </c>
      <c r="AP41" s="25">
        <v>1537</v>
      </c>
      <c r="AQ41" s="25">
        <v>1599</v>
      </c>
      <c r="AR41" s="25">
        <v>1386</v>
      </c>
      <c r="AS41" s="25">
        <v>1540</v>
      </c>
      <c r="AT41" s="25"/>
      <c r="AU41" s="25">
        <v>1791</v>
      </c>
      <c r="AV41" s="25">
        <v>3023</v>
      </c>
      <c r="AW41" s="25">
        <v>1817</v>
      </c>
      <c r="AX41" s="25">
        <v>2627</v>
      </c>
      <c r="AY41" s="25">
        <v>2944</v>
      </c>
      <c r="AZ41" s="25">
        <v>2632</v>
      </c>
      <c r="BA41" s="25">
        <v>3004</v>
      </c>
      <c r="BB41" s="25">
        <v>2007</v>
      </c>
      <c r="BC41" s="25">
        <v>1071</v>
      </c>
      <c r="BD41" s="25">
        <v>2343</v>
      </c>
      <c r="BE41" s="25">
        <v>1584</v>
      </c>
      <c r="BF41" s="25">
        <v>1327</v>
      </c>
      <c r="BG41" s="25">
        <v>1248</v>
      </c>
      <c r="BH41" s="25">
        <v>1032</v>
      </c>
      <c r="BI41" s="25">
        <v>1049</v>
      </c>
      <c r="BJ41" s="25">
        <v>956</v>
      </c>
      <c r="BK41" s="70" t="s">
        <v>83</v>
      </c>
      <c r="BL41" s="70" t="s">
        <v>83</v>
      </c>
      <c r="BM41" s="70" t="s">
        <v>83</v>
      </c>
      <c r="BN41" s="70" t="s">
        <v>83</v>
      </c>
      <c r="BO41" s="143"/>
      <c r="BP41" s="143"/>
      <c r="BQ41" s="143"/>
      <c r="BR41" s="143"/>
      <c r="BS41" s="143"/>
      <c r="BT41" s="143"/>
    </row>
    <row r="42" spans="1:72" x14ac:dyDescent="0.35">
      <c r="A42" s="176" t="s">
        <v>292</v>
      </c>
      <c r="B42" s="14" t="s">
        <v>71</v>
      </c>
      <c r="C42" s="106"/>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257"/>
      <c r="AM42" s="25">
        <v>5900</v>
      </c>
      <c r="AN42" s="25">
        <v>6299</v>
      </c>
      <c r="AO42" s="25">
        <v>6709</v>
      </c>
      <c r="AP42" s="25">
        <v>7240</v>
      </c>
      <c r="AQ42" s="25">
        <v>7512</v>
      </c>
      <c r="AR42" s="25">
        <v>7989</v>
      </c>
      <c r="AS42" s="25">
        <v>8369</v>
      </c>
      <c r="AT42" s="25"/>
      <c r="AU42" s="25">
        <v>9968</v>
      </c>
      <c r="AV42" s="25"/>
      <c r="AW42" s="25"/>
      <c r="AX42" s="25"/>
      <c r="AY42" s="25"/>
      <c r="AZ42" s="25"/>
      <c r="BA42" s="25"/>
      <c r="BB42" s="25"/>
      <c r="BC42" s="25"/>
      <c r="BD42" s="25"/>
      <c r="BE42" s="25"/>
      <c r="BF42" s="25"/>
      <c r="BG42" s="25"/>
      <c r="BH42" s="25"/>
      <c r="BI42" s="25"/>
      <c r="BJ42" s="25"/>
      <c r="BK42" s="70"/>
      <c r="BL42" s="70"/>
      <c r="BM42" s="70"/>
      <c r="BN42" s="70"/>
      <c r="BO42" s="143"/>
      <c r="BP42" s="143"/>
      <c r="BQ42" s="143"/>
      <c r="BR42" s="143"/>
      <c r="BS42" s="143"/>
      <c r="BT42" s="143"/>
    </row>
    <row r="43" spans="1:72" x14ac:dyDescent="0.35">
      <c r="A43" s="170" t="s">
        <v>293</v>
      </c>
      <c r="B43" s="14" t="s">
        <v>71</v>
      </c>
      <c r="C43" s="106" t="s">
        <v>781</v>
      </c>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9"/>
      <c r="AM43" s="25"/>
      <c r="AN43" s="25"/>
      <c r="AO43" s="25"/>
      <c r="AP43" s="25"/>
      <c r="AQ43" s="25"/>
      <c r="AR43" s="25"/>
      <c r="AS43" s="25"/>
      <c r="AT43" s="25"/>
      <c r="AU43" s="25"/>
      <c r="AV43" s="25">
        <v>10505</v>
      </c>
      <c r="AW43" s="25">
        <v>11303</v>
      </c>
      <c r="AX43" s="25">
        <v>12063</v>
      </c>
      <c r="AY43" s="25">
        <v>12544</v>
      </c>
      <c r="AZ43" s="25">
        <v>13309</v>
      </c>
      <c r="BA43" s="25">
        <v>13841</v>
      </c>
      <c r="BB43" s="25">
        <v>15466</v>
      </c>
      <c r="BC43" s="25">
        <v>17185</v>
      </c>
      <c r="BD43" s="25">
        <v>18638</v>
      </c>
      <c r="BE43" s="25">
        <v>19936</v>
      </c>
      <c r="BF43" s="25">
        <v>21738</v>
      </c>
      <c r="BG43" s="25">
        <v>22560</v>
      </c>
      <c r="BH43" s="25">
        <v>22508</v>
      </c>
      <c r="BI43" s="25">
        <v>24230</v>
      </c>
      <c r="BJ43" s="25">
        <v>25821</v>
      </c>
      <c r="BK43" s="70" t="s">
        <v>83</v>
      </c>
      <c r="BL43" s="70" t="s">
        <v>83</v>
      </c>
      <c r="BM43" s="70" t="s">
        <v>83</v>
      </c>
      <c r="BN43" s="70" t="s">
        <v>83</v>
      </c>
      <c r="BO43" s="143"/>
      <c r="BP43" s="143"/>
      <c r="BQ43" s="143"/>
      <c r="BR43" s="143"/>
      <c r="BS43" s="143"/>
      <c r="BT43" s="143"/>
    </row>
    <row r="44" spans="1:72" x14ac:dyDescent="0.35">
      <c r="A44" s="170" t="s">
        <v>294</v>
      </c>
      <c r="B44" s="14" t="s">
        <v>71</v>
      </c>
      <c r="C44" s="106" t="s">
        <v>626</v>
      </c>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257"/>
      <c r="AM44" s="25">
        <v>832</v>
      </c>
      <c r="AN44" s="25">
        <v>1049</v>
      </c>
      <c r="AO44" s="25">
        <v>1920</v>
      </c>
      <c r="AP44" s="25">
        <v>1559</v>
      </c>
      <c r="AQ44" s="25">
        <v>2111</v>
      </c>
      <c r="AR44" s="25">
        <v>3116</v>
      </c>
      <c r="AS44" s="25">
        <v>2962</v>
      </c>
      <c r="AT44" s="25">
        <v>3622</v>
      </c>
      <c r="AU44" s="25">
        <v>2876</v>
      </c>
      <c r="AV44" s="25">
        <v>3720</v>
      </c>
      <c r="AW44" s="25">
        <v>4608</v>
      </c>
      <c r="AX44" s="25">
        <v>5627</v>
      </c>
      <c r="AY44" s="25">
        <v>7359</v>
      </c>
      <c r="AZ44" s="25">
        <v>6294</v>
      </c>
      <c r="BA44" s="25">
        <v>6571</v>
      </c>
      <c r="BB44" s="25">
        <v>6335</v>
      </c>
      <c r="BC44" s="25">
        <v>6488</v>
      </c>
      <c r="BD44" s="25">
        <v>6198</v>
      </c>
      <c r="BE44" s="25">
        <v>6421</v>
      </c>
      <c r="BF44" s="25">
        <v>7530</v>
      </c>
      <c r="BG44" s="25">
        <v>11888</v>
      </c>
      <c r="BH44" s="25">
        <v>13286</v>
      </c>
      <c r="BI44" s="25">
        <v>21691</v>
      </c>
      <c r="BJ44" s="25">
        <v>15844</v>
      </c>
      <c r="BK44" s="70" t="s">
        <v>83</v>
      </c>
      <c r="BL44" s="70" t="s">
        <v>83</v>
      </c>
      <c r="BM44" s="70" t="s">
        <v>83</v>
      </c>
      <c r="BN44" s="70" t="s">
        <v>83</v>
      </c>
      <c r="BO44" s="143"/>
      <c r="BP44" s="143"/>
      <c r="BQ44" s="143"/>
      <c r="BR44" s="143"/>
      <c r="BS44" s="143"/>
      <c r="BT44" s="143"/>
    </row>
    <row r="45" spans="1:72" x14ac:dyDescent="0.35">
      <c r="A45" s="176" t="s">
        <v>294</v>
      </c>
      <c r="B45" s="14" t="s">
        <v>71</v>
      </c>
      <c r="C45" s="106"/>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257"/>
      <c r="AM45" s="25">
        <v>442</v>
      </c>
      <c r="AN45" s="25">
        <v>493</v>
      </c>
      <c r="AO45" s="25">
        <v>578</v>
      </c>
      <c r="AP45" s="25">
        <v>667</v>
      </c>
      <c r="AQ45" s="25">
        <v>963</v>
      </c>
      <c r="AR45" s="25">
        <v>1402</v>
      </c>
      <c r="AS45" s="25">
        <v>1436</v>
      </c>
      <c r="AT45" s="25">
        <v>1320</v>
      </c>
      <c r="AU45" s="25"/>
      <c r="AV45" s="25"/>
      <c r="AW45" s="25"/>
      <c r="AX45" s="25"/>
      <c r="AY45" s="25"/>
      <c r="AZ45" s="25"/>
      <c r="BA45" s="25"/>
      <c r="BB45" s="25"/>
      <c r="BC45" s="25"/>
      <c r="BD45" s="25"/>
      <c r="BE45" s="25"/>
      <c r="BF45" s="25"/>
      <c r="BG45" s="25"/>
      <c r="BH45" s="25"/>
      <c r="BI45" s="25"/>
      <c r="BJ45" s="25"/>
      <c r="BK45" s="70"/>
      <c r="BL45" s="70"/>
      <c r="BM45" s="70"/>
      <c r="BN45" s="70"/>
      <c r="BO45" s="143"/>
      <c r="BP45" s="143"/>
      <c r="BQ45" s="143"/>
      <c r="BR45" s="143"/>
      <c r="BS45" s="143"/>
      <c r="BT45" s="143"/>
    </row>
    <row r="46" spans="1:72" x14ac:dyDescent="0.35">
      <c r="A46" s="176" t="s">
        <v>295</v>
      </c>
      <c r="B46" s="14" t="s">
        <v>71</v>
      </c>
      <c r="C46" s="106"/>
      <c r="D46" s="90">
        <v>13</v>
      </c>
      <c r="E46" s="90">
        <v>14</v>
      </c>
      <c r="F46" s="90">
        <v>12</v>
      </c>
      <c r="G46" s="90">
        <v>14</v>
      </c>
      <c r="H46" s="90">
        <v>13</v>
      </c>
      <c r="I46" s="90">
        <v>18</v>
      </c>
      <c r="J46" s="90">
        <v>25</v>
      </c>
      <c r="K46" s="90">
        <v>24</v>
      </c>
      <c r="L46" s="90">
        <v>43</v>
      </c>
      <c r="M46" s="90">
        <v>73</v>
      </c>
      <c r="N46" s="90">
        <v>115</v>
      </c>
      <c r="O46" s="90">
        <v>161</v>
      </c>
      <c r="P46" s="90">
        <v>173</v>
      </c>
      <c r="Q46" s="90">
        <v>168</v>
      </c>
      <c r="R46" s="90">
        <v>162</v>
      </c>
      <c r="S46" s="90">
        <v>158</v>
      </c>
      <c r="T46" s="90">
        <v>187</v>
      </c>
      <c r="U46" s="90">
        <v>97</v>
      </c>
      <c r="V46" s="90">
        <v>114</v>
      </c>
      <c r="W46" s="90">
        <v>140</v>
      </c>
      <c r="X46" s="90">
        <v>165</v>
      </c>
      <c r="Y46" s="90">
        <v>213</v>
      </c>
      <c r="Z46" s="90">
        <v>242</v>
      </c>
      <c r="AA46" s="90">
        <v>239</v>
      </c>
      <c r="AB46" s="90">
        <v>260</v>
      </c>
      <c r="AC46" s="90">
        <v>318</v>
      </c>
      <c r="AD46" s="90">
        <v>409</v>
      </c>
      <c r="AE46" s="90">
        <v>508</v>
      </c>
      <c r="AF46" s="90">
        <v>543</v>
      </c>
      <c r="AG46" s="90">
        <v>667</v>
      </c>
      <c r="AH46" s="90">
        <v>727</v>
      </c>
      <c r="AI46" s="90">
        <v>796</v>
      </c>
      <c r="AJ46" s="90">
        <v>842</v>
      </c>
      <c r="AK46" s="90">
        <v>932.58265650622172</v>
      </c>
      <c r="AL46" s="257">
        <v>1087.8750774480311</v>
      </c>
      <c r="AM46" s="25">
        <v>389</v>
      </c>
      <c r="AN46" s="25">
        <v>557</v>
      </c>
      <c r="AO46" s="25">
        <v>1343</v>
      </c>
      <c r="AP46" s="25">
        <v>892</v>
      </c>
      <c r="AQ46" s="25">
        <v>1149</v>
      </c>
      <c r="AR46" s="25">
        <v>1713</v>
      </c>
      <c r="AS46" s="25">
        <v>1526</v>
      </c>
      <c r="AT46" s="25">
        <v>2302</v>
      </c>
      <c r="AU46" s="25"/>
      <c r="AV46" s="25"/>
      <c r="AW46" s="25"/>
      <c r="AX46" s="25"/>
      <c r="AY46" s="25"/>
      <c r="AZ46" s="25"/>
      <c r="BA46" s="25"/>
      <c r="BB46" s="25"/>
      <c r="BC46" s="25"/>
      <c r="BD46" s="25"/>
      <c r="BE46" s="25"/>
      <c r="BF46" s="25"/>
      <c r="BG46" s="25"/>
      <c r="BH46" s="25"/>
      <c r="BI46" s="25"/>
      <c r="BJ46" s="25"/>
      <c r="BK46" s="70"/>
      <c r="BL46" s="70"/>
      <c r="BM46" s="70"/>
      <c r="BN46" s="70"/>
      <c r="BO46" s="143"/>
      <c r="BP46" s="143"/>
      <c r="BQ46" s="143"/>
      <c r="BR46" s="143"/>
      <c r="BS46" s="143"/>
      <c r="BT46" s="143"/>
    </row>
    <row r="47" spans="1:72" x14ac:dyDescent="0.35">
      <c r="A47" s="170" t="s">
        <v>282</v>
      </c>
      <c r="B47" s="14" t="s">
        <v>71</v>
      </c>
      <c r="C47" s="106" t="s">
        <v>626</v>
      </c>
      <c r="D47" s="90"/>
      <c r="E47" s="90"/>
      <c r="F47" s="90"/>
      <c r="G47" s="90"/>
      <c r="H47" s="90"/>
      <c r="I47" s="90"/>
      <c r="J47" s="90"/>
      <c r="K47" s="90"/>
      <c r="L47" s="90">
        <v>15</v>
      </c>
      <c r="M47" s="90">
        <v>29</v>
      </c>
      <c r="N47" s="90">
        <v>37</v>
      </c>
      <c r="O47" s="90">
        <v>34</v>
      </c>
      <c r="P47" s="90">
        <v>34</v>
      </c>
      <c r="Q47" s="90">
        <v>28</v>
      </c>
      <c r="R47" s="90">
        <v>34</v>
      </c>
      <c r="S47" s="90">
        <v>102</v>
      </c>
      <c r="T47" s="90">
        <v>110</v>
      </c>
      <c r="U47" s="90">
        <v>107</v>
      </c>
      <c r="V47" s="90">
        <v>101</v>
      </c>
      <c r="W47" s="90">
        <v>134</v>
      </c>
      <c r="X47" s="90">
        <v>133</v>
      </c>
      <c r="Y47" s="90">
        <v>153</v>
      </c>
      <c r="Z47" s="90">
        <v>192</v>
      </c>
      <c r="AA47" s="90">
        <v>184</v>
      </c>
      <c r="AB47" s="90">
        <v>156</v>
      </c>
      <c r="AC47" s="90">
        <v>133</v>
      </c>
      <c r="AD47" s="90">
        <v>137</v>
      </c>
      <c r="AE47" s="90">
        <v>185</v>
      </c>
      <c r="AF47" s="90">
        <v>177</v>
      </c>
      <c r="AG47" s="90">
        <v>193</v>
      </c>
      <c r="AH47" s="90">
        <v>184</v>
      </c>
      <c r="AI47" s="90">
        <v>218</v>
      </c>
      <c r="AJ47" s="90">
        <v>186</v>
      </c>
      <c r="AK47" s="90">
        <v>234.14201311854924</v>
      </c>
      <c r="AL47" s="257">
        <v>237.90717011628431</v>
      </c>
      <c r="AM47" s="25">
        <v>874</v>
      </c>
      <c r="AN47" s="25">
        <v>999</v>
      </c>
      <c r="AO47" s="25">
        <v>1125</v>
      </c>
      <c r="AP47" s="25">
        <v>1333</v>
      </c>
      <c r="AQ47" s="25">
        <v>506</v>
      </c>
      <c r="AR47" s="25">
        <v>566</v>
      </c>
      <c r="AS47" s="25">
        <v>599</v>
      </c>
      <c r="AT47" s="25">
        <v>576</v>
      </c>
      <c r="AU47" s="25">
        <v>764</v>
      </c>
      <c r="AV47" s="25">
        <v>1291</v>
      </c>
      <c r="AW47" s="25">
        <v>1544</v>
      </c>
      <c r="AX47" s="25">
        <v>1817</v>
      </c>
      <c r="AY47" s="25">
        <v>3159</v>
      </c>
      <c r="AZ47" s="25">
        <v>3164</v>
      </c>
      <c r="BA47" s="25">
        <v>3100</v>
      </c>
      <c r="BB47" s="25">
        <v>3103</v>
      </c>
      <c r="BC47" s="25">
        <v>2952</v>
      </c>
      <c r="BD47" s="25">
        <v>3063</v>
      </c>
      <c r="BE47" s="25">
        <v>3043</v>
      </c>
      <c r="BF47" s="25">
        <v>3418</v>
      </c>
      <c r="BG47" s="25">
        <v>3510</v>
      </c>
      <c r="BH47" s="25">
        <v>3955</v>
      </c>
      <c r="BI47" s="25">
        <v>4648</v>
      </c>
      <c r="BJ47" s="25">
        <v>4147</v>
      </c>
      <c r="BK47" s="70" t="s">
        <v>83</v>
      </c>
      <c r="BL47" s="70" t="s">
        <v>83</v>
      </c>
      <c r="BM47" s="70" t="s">
        <v>83</v>
      </c>
      <c r="BN47" s="70" t="s">
        <v>83</v>
      </c>
      <c r="BO47" s="143"/>
      <c r="BP47" s="143"/>
      <c r="BQ47" s="143"/>
      <c r="BR47" s="143"/>
      <c r="BS47" s="143"/>
      <c r="BT47" s="143"/>
    </row>
    <row r="48" spans="1:72" x14ac:dyDescent="0.35">
      <c r="A48" s="170" t="s">
        <v>296</v>
      </c>
      <c r="B48" s="14" t="s">
        <v>71</v>
      </c>
      <c r="C48" s="106" t="s">
        <v>91</v>
      </c>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9"/>
      <c r="AM48" s="25">
        <v>450</v>
      </c>
      <c r="AN48" s="25">
        <v>61</v>
      </c>
      <c r="AO48" s="25">
        <v>65</v>
      </c>
      <c r="AP48" s="25">
        <v>64</v>
      </c>
      <c r="AQ48" s="25">
        <v>139</v>
      </c>
      <c r="AR48" s="25">
        <v>257</v>
      </c>
      <c r="AS48" s="25">
        <v>227</v>
      </c>
      <c r="AT48" s="25">
        <v>89</v>
      </c>
      <c r="AU48" s="25">
        <v>816</v>
      </c>
      <c r="AV48" s="25">
        <v>107</v>
      </c>
      <c r="AW48" s="25"/>
      <c r="AX48" s="25"/>
      <c r="AY48" s="25"/>
      <c r="AZ48" s="25"/>
      <c r="BA48" s="25"/>
      <c r="BB48" s="25"/>
      <c r="BC48" s="25"/>
      <c r="BD48" s="25"/>
      <c r="BE48" s="25"/>
      <c r="BF48" s="25"/>
      <c r="BG48" s="25"/>
      <c r="BH48" s="25"/>
      <c r="BI48" s="25"/>
      <c r="BJ48" s="25"/>
      <c r="BK48" s="70"/>
      <c r="BL48" s="70"/>
      <c r="BM48" s="70"/>
      <c r="BN48" s="70"/>
      <c r="BO48" s="143"/>
      <c r="BP48" s="143"/>
      <c r="BQ48" s="143"/>
      <c r="BR48" s="143"/>
      <c r="BS48" s="143"/>
      <c r="BT48" s="143"/>
    </row>
    <row r="49" spans="1:72" x14ac:dyDescent="0.35">
      <c r="A49" s="170" t="s">
        <v>297</v>
      </c>
      <c r="B49" s="14" t="s">
        <v>71</v>
      </c>
      <c r="C49" s="106" t="s">
        <v>626</v>
      </c>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t="s">
        <v>298</v>
      </c>
      <c r="AI49" s="90">
        <v>115</v>
      </c>
      <c r="AJ49" s="90">
        <v>112</v>
      </c>
      <c r="AK49" s="90">
        <v>126.53632198321597</v>
      </c>
      <c r="AL49" s="257">
        <v>163.49567637947291</v>
      </c>
      <c r="AM49" s="25">
        <v>162</v>
      </c>
      <c r="AN49" s="25">
        <v>160</v>
      </c>
      <c r="AO49" s="25">
        <v>202</v>
      </c>
      <c r="AP49" s="25">
        <v>209</v>
      </c>
      <c r="AQ49" s="25">
        <v>255</v>
      </c>
      <c r="AR49" s="25">
        <v>286</v>
      </c>
      <c r="AS49" s="25">
        <v>323</v>
      </c>
      <c r="AT49" s="25">
        <v>397</v>
      </c>
      <c r="AU49" s="25">
        <v>500</v>
      </c>
      <c r="AV49" s="25">
        <v>523</v>
      </c>
      <c r="AW49" s="25">
        <v>623</v>
      </c>
      <c r="AX49" s="25">
        <v>650</v>
      </c>
      <c r="AY49" s="25">
        <v>736</v>
      </c>
      <c r="AZ49" s="25">
        <v>730</v>
      </c>
      <c r="BA49" s="25">
        <v>756</v>
      </c>
      <c r="BB49" s="25">
        <v>695</v>
      </c>
      <c r="BC49" s="25">
        <v>725</v>
      </c>
      <c r="BD49" s="25">
        <v>807</v>
      </c>
      <c r="BE49" s="25">
        <v>871</v>
      </c>
      <c r="BF49" s="25">
        <v>917</v>
      </c>
      <c r="BG49" s="25">
        <v>973</v>
      </c>
      <c r="BH49" s="25">
        <v>975</v>
      </c>
      <c r="BI49" s="25">
        <v>989</v>
      </c>
      <c r="BJ49" s="25">
        <v>1119</v>
      </c>
      <c r="BK49" s="70" t="s">
        <v>83</v>
      </c>
      <c r="BL49" s="70" t="s">
        <v>83</v>
      </c>
      <c r="BM49" s="70" t="s">
        <v>83</v>
      </c>
      <c r="BN49" s="70" t="s">
        <v>83</v>
      </c>
      <c r="BO49" s="143"/>
      <c r="BP49" s="143"/>
      <c r="BQ49" s="143"/>
      <c r="BR49" s="143"/>
      <c r="BS49" s="143"/>
      <c r="BT49" s="143"/>
    </row>
    <row r="50" spans="1:72" x14ac:dyDescent="0.35">
      <c r="A50" s="177" t="s">
        <v>299</v>
      </c>
      <c r="B50" s="14" t="s">
        <v>71</v>
      </c>
      <c r="C50" s="106"/>
      <c r="D50" s="90">
        <v>0</v>
      </c>
      <c r="E50" s="90">
        <v>22</v>
      </c>
      <c r="F50" s="90">
        <v>23</v>
      </c>
      <c r="G50" s="90">
        <v>25</v>
      </c>
      <c r="H50" s="90">
        <v>33</v>
      </c>
      <c r="I50" s="90">
        <v>48</v>
      </c>
      <c r="J50" s="90">
        <v>53</v>
      </c>
      <c r="K50" s="90">
        <v>75</v>
      </c>
      <c r="L50" s="90">
        <v>107</v>
      </c>
      <c r="M50" s="90">
        <v>139</v>
      </c>
      <c r="N50" s="90">
        <v>202</v>
      </c>
      <c r="O50" s="90">
        <v>246</v>
      </c>
      <c r="P50" s="90">
        <v>287</v>
      </c>
      <c r="Q50" s="90">
        <v>312</v>
      </c>
      <c r="R50" s="90">
        <v>329</v>
      </c>
      <c r="S50" s="90">
        <v>368</v>
      </c>
      <c r="T50" s="90">
        <v>451</v>
      </c>
      <c r="U50" s="90">
        <v>657</v>
      </c>
      <c r="V50" s="90">
        <v>857</v>
      </c>
      <c r="W50" s="90">
        <v>983</v>
      </c>
      <c r="X50" s="90">
        <v>1093</v>
      </c>
      <c r="Y50" s="90">
        <v>1171</v>
      </c>
      <c r="Z50" s="90">
        <v>1296</v>
      </c>
      <c r="AA50" s="90">
        <v>1464</v>
      </c>
      <c r="AB50" s="90">
        <v>1609</v>
      </c>
      <c r="AC50" s="90">
        <v>1796</v>
      </c>
      <c r="AD50" s="90">
        <v>1932</v>
      </c>
      <c r="AE50" s="90">
        <v>2025</v>
      </c>
      <c r="AF50" s="90">
        <v>2068</v>
      </c>
      <c r="AG50" s="90">
        <v>2028</v>
      </c>
      <c r="AH50" s="90">
        <v>2119</v>
      </c>
      <c r="AI50" s="90">
        <v>2324</v>
      </c>
      <c r="AJ50" s="90">
        <v>2514</v>
      </c>
      <c r="AK50" s="90">
        <v>2695.1240233433005</v>
      </c>
      <c r="AL50" s="257">
        <v>2996.3726844161097</v>
      </c>
      <c r="AM50" s="7"/>
      <c r="AN50" s="7"/>
      <c r="AO50" s="7"/>
      <c r="AP50" s="7"/>
      <c r="AQ50" s="7"/>
      <c r="AR50" s="7"/>
      <c r="AS50" s="7"/>
      <c r="AT50" s="7"/>
      <c r="AU50" s="7"/>
      <c r="AV50" s="7"/>
      <c r="AW50" s="7"/>
      <c r="AX50" s="7"/>
      <c r="AY50" s="7"/>
      <c r="AZ50" s="7"/>
      <c r="BA50" s="7"/>
      <c r="BB50" s="7"/>
      <c r="BC50" s="7"/>
      <c r="BD50" s="7"/>
      <c r="BE50" s="7"/>
      <c r="BF50" s="7"/>
      <c r="BG50" s="7"/>
      <c r="BH50" s="7"/>
      <c r="BI50" s="7"/>
      <c r="BJ50" s="25"/>
      <c r="BK50" s="7"/>
      <c r="BL50" s="7"/>
      <c r="BM50" s="7"/>
      <c r="BN50" s="226"/>
      <c r="BO50" s="143"/>
      <c r="BP50" s="143"/>
      <c r="BQ50" s="143"/>
      <c r="BR50" s="143"/>
      <c r="BS50" s="143"/>
      <c r="BT50" s="143"/>
    </row>
    <row r="51" spans="1:72" x14ac:dyDescent="0.35">
      <c r="A51" s="177" t="s">
        <v>300</v>
      </c>
      <c r="B51" s="14" t="s">
        <v>71</v>
      </c>
      <c r="C51" s="106"/>
      <c r="D51" s="90">
        <v>13</v>
      </c>
      <c r="E51" s="90">
        <v>16</v>
      </c>
      <c r="F51" s="90">
        <v>13</v>
      </c>
      <c r="G51" s="90">
        <v>13</v>
      </c>
      <c r="H51" s="90">
        <v>14</v>
      </c>
      <c r="I51" s="90">
        <v>12</v>
      </c>
      <c r="J51" s="90">
        <v>12</v>
      </c>
      <c r="K51" s="90">
        <v>11</v>
      </c>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257"/>
      <c r="AM51" s="7"/>
      <c r="AN51" s="7"/>
      <c r="AO51" s="7"/>
      <c r="AP51" s="7"/>
      <c r="AQ51" s="7"/>
      <c r="AR51" s="7"/>
      <c r="AS51" s="7"/>
      <c r="AT51" s="7"/>
      <c r="AU51" s="7"/>
      <c r="AV51" s="7"/>
      <c r="AW51" s="7"/>
      <c r="AX51" s="7"/>
      <c r="AY51" s="7"/>
      <c r="AZ51" s="7"/>
      <c r="BA51" s="7"/>
      <c r="BB51" s="7"/>
      <c r="BC51" s="7"/>
      <c r="BD51" s="7"/>
      <c r="BE51" s="7"/>
      <c r="BF51" s="7"/>
      <c r="BG51" s="7"/>
      <c r="BH51" s="7"/>
      <c r="BI51" s="7"/>
      <c r="BJ51" s="25"/>
      <c r="BK51" s="7"/>
      <c r="BL51" s="7"/>
      <c r="BM51" s="7"/>
      <c r="BN51" s="226"/>
      <c r="BO51" s="143"/>
      <c r="BP51" s="143"/>
      <c r="BQ51" s="143"/>
      <c r="BR51" s="143"/>
      <c r="BS51" s="143"/>
      <c r="BT51" s="143"/>
    </row>
    <row r="52" spans="1:72" x14ac:dyDescent="0.35">
      <c r="A52" s="177" t="s">
        <v>301</v>
      </c>
      <c r="B52" s="14" t="s">
        <v>71</v>
      </c>
      <c r="C52" s="106"/>
      <c r="D52" s="90">
        <v>8</v>
      </c>
      <c r="E52" s="90">
        <v>9</v>
      </c>
      <c r="F52" s="90">
        <v>9</v>
      </c>
      <c r="G52" s="90">
        <v>10</v>
      </c>
      <c r="H52" s="90">
        <v>10</v>
      </c>
      <c r="I52" s="90">
        <v>10</v>
      </c>
      <c r="J52" s="90">
        <v>10</v>
      </c>
      <c r="K52" s="90">
        <v>12</v>
      </c>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257"/>
      <c r="AM52" s="7"/>
      <c r="AN52" s="7"/>
      <c r="AO52" s="7"/>
      <c r="AP52" s="7"/>
      <c r="AQ52" s="7"/>
      <c r="AR52" s="7"/>
      <c r="AS52" s="7"/>
      <c r="AT52" s="7"/>
      <c r="AU52" s="7"/>
      <c r="AV52" s="7"/>
      <c r="AW52" s="7"/>
      <c r="AX52" s="7"/>
      <c r="AY52" s="7"/>
      <c r="AZ52" s="7"/>
      <c r="BA52" s="7"/>
      <c r="BB52" s="7"/>
      <c r="BC52" s="7"/>
      <c r="BD52" s="7"/>
      <c r="BE52" s="7"/>
      <c r="BF52" s="7"/>
      <c r="BG52" s="7"/>
      <c r="BH52" s="7"/>
      <c r="BI52" s="7"/>
      <c r="BJ52" s="25"/>
      <c r="BK52" s="7"/>
      <c r="BL52" s="7"/>
      <c r="BM52" s="7"/>
      <c r="BN52" s="226"/>
      <c r="BO52" s="143"/>
      <c r="BP52" s="143"/>
      <c r="BQ52" s="143"/>
      <c r="BR52" s="143"/>
      <c r="BS52" s="143"/>
      <c r="BT52" s="143"/>
    </row>
    <row r="53" spans="1:72" x14ac:dyDescent="0.35">
      <c r="A53" s="143" t="s">
        <v>302</v>
      </c>
      <c r="B53" s="14" t="s">
        <v>71</v>
      </c>
      <c r="C53" s="106"/>
      <c r="D53" s="90">
        <v>276</v>
      </c>
      <c r="E53" s="90">
        <v>310</v>
      </c>
      <c r="F53" s="90">
        <v>338</v>
      </c>
      <c r="G53" s="90">
        <v>360</v>
      </c>
      <c r="H53" s="90">
        <v>396</v>
      </c>
      <c r="I53" s="90">
        <v>462</v>
      </c>
      <c r="J53" s="90">
        <v>559</v>
      </c>
      <c r="K53" s="90">
        <v>687</v>
      </c>
      <c r="L53" s="90">
        <v>786</v>
      </c>
      <c r="M53" s="90">
        <v>949</v>
      </c>
      <c r="N53" s="90">
        <v>1286</v>
      </c>
      <c r="O53" s="90">
        <v>2959</v>
      </c>
      <c r="P53" s="90">
        <v>2544</v>
      </c>
      <c r="Q53" s="90">
        <v>2701</v>
      </c>
      <c r="R53" s="90">
        <v>2902</v>
      </c>
      <c r="S53" s="90">
        <v>3169</v>
      </c>
      <c r="T53" s="90">
        <v>3641</v>
      </c>
      <c r="U53" s="90">
        <v>4026.2</v>
      </c>
      <c r="V53" s="90">
        <v>4416.3</v>
      </c>
      <c r="W53" s="90">
        <v>5549.9</v>
      </c>
      <c r="X53" s="90">
        <v>7481</v>
      </c>
      <c r="Y53" s="90">
        <v>8341</v>
      </c>
      <c r="Z53" s="90">
        <v>9138</v>
      </c>
      <c r="AA53" s="90">
        <v>10050</v>
      </c>
      <c r="AB53" s="90">
        <v>10762</v>
      </c>
      <c r="AC53" s="90">
        <v>11901</v>
      </c>
      <c r="AD53" s="90">
        <v>12935</v>
      </c>
      <c r="AE53" s="90">
        <v>13830</v>
      </c>
      <c r="AF53" s="90">
        <v>14811</v>
      </c>
      <c r="AG53" s="90">
        <v>16092</v>
      </c>
      <c r="AH53" s="90">
        <v>17126</v>
      </c>
      <c r="AI53" s="90">
        <v>18616</v>
      </c>
      <c r="AJ53" s="90">
        <v>19196</v>
      </c>
      <c r="AK53" s="90">
        <v>20658.3</v>
      </c>
      <c r="AL53" s="257">
        <v>23343.200000000001</v>
      </c>
      <c r="AM53" s="25">
        <v>23540</v>
      </c>
      <c r="AN53" s="25">
        <v>25242</v>
      </c>
      <c r="AO53" s="25">
        <v>27614</v>
      </c>
      <c r="AP53" s="25">
        <v>29400</v>
      </c>
      <c r="AQ53" s="25">
        <v>31783</v>
      </c>
      <c r="AR53" s="25">
        <v>35564</v>
      </c>
      <c r="AS53" s="25">
        <v>37549</v>
      </c>
      <c r="AT53" s="25">
        <v>39948</v>
      </c>
      <c r="AU53" s="25">
        <v>44397</v>
      </c>
      <c r="AV53" s="25">
        <v>49146</v>
      </c>
      <c r="AW53" s="25">
        <v>51426</v>
      </c>
      <c r="AX53" s="25">
        <v>56070</v>
      </c>
      <c r="AY53" s="25">
        <v>62012</v>
      </c>
      <c r="AZ53" s="25">
        <v>61302</v>
      </c>
      <c r="BA53" s="25">
        <v>63983</v>
      </c>
      <c r="BB53" s="25">
        <v>65696</v>
      </c>
      <c r="BC53" s="25">
        <v>69301</v>
      </c>
      <c r="BD53" s="25">
        <v>74445</v>
      </c>
      <c r="BE53" s="25">
        <v>76039</v>
      </c>
      <c r="BF53" s="25">
        <v>80196</v>
      </c>
      <c r="BG53" s="25">
        <v>87023</v>
      </c>
      <c r="BH53" s="25">
        <v>92740</v>
      </c>
      <c r="BI53" s="25">
        <v>106185</v>
      </c>
      <c r="BJ53" s="25">
        <v>102680</v>
      </c>
      <c r="BK53" s="98">
        <v>107357</v>
      </c>
      <c r="BL53" s="98">
        <v>110224</v>
      </c>
      <c r="BM53" s="98">
        <v>113720</v>
      </c>
      <c r="BN53" s="98">
        <v>117542</v>
      </c>
      <c r="BO53" s="143"/>
      <c r="BP53" s="143"/>
      <c r="BQ53" s="143"/>
      <c r="BR53" s="143"/>
      <c r="BS53" s="143"/>
      <c r="BT53" s="143"/>
    </row>
    <row r="54" spans="1:72" ht="3.75" customHeight="1" x14ac:dyDescent="0.35">
      <c r="A54" s="173"/>
      <c r="B54" s="14"/>
      <c r="C54" s="106"/>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257"/>
      <c r="AM54" s="260"/>
      <c r="AN54" s="260"/>
      <c r="AO54" s="261"/>
      <c r="AP54" s="261"/>
      <c r="AQ54" s="261"/>
      <c r="AR54" s="261"/>
      <c r="AS54" s="261"/>
      <c r="AT54" s="261"/>
      <c r="AU54" s="261"/>
      <c r="AV54" s="261"/>
      <c r="AW54" s="261"/>
      <c r="AX54" s="261"/>
      <c r="AY54" s="261"/>
      <c r="AZ54" s="261"/>
      <c r="BA54" s="261"/>
      <c r="BB54" s="261"/>
      <c r="BC54" s="261"/>
      <c r="BD54" s="261"/>
      <c r="BE54" s="261"/>
      <c r="BF54" s="261"/>
      <c r="BG54" s="261"/>
      <c r="BH54" s="261"/>
      <c r="BI54" s="25"/>
      <c r="BJ54" s="25"/>
      <c r="BK54" s="221"/>
      <c r="BL54" s="221"/>
      <c r="BM54" s="221"/>
      <c r="BN54" s="226"/>
      <c r="BO54" s="143"/>
      <c r="BP54" s="143"/>
      <c r="BQ54" s="143"/>
      <c r="BR54" s="143"/>
      <c r="BS54" s="143"/>
      <c r="BT54" s="143"/>
    </row>
    <row r="55" spans="1:72" x14ac:dyDescent="0.35">
      <c r="A55" s="143" t="s">
        <v>303</v>
      </c>
      <c r="B55" s="174"/>
      <c r="C55" s="106" t="s">
        <v>91</v>
      </c>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257"/>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7"/>
      <c r="BL55" s="7"/>
      <c r="BM55" s="7"/>
      <c r="BN55" s="226"/>
      <c r="BO55" s="143"/>
      <c r="BP55" s="143"/>
      <c r="BQ55" s="143"/>
      <c r="BR55" s="143"/>
      <c r="BS55" s="143"/>
      <c r="BT55" s="143"/>
    </row>
    <row r="56" spans="1:72" x14ac:dyDescent="0.35">
      <c r="A56" s="170" t="s">
        <v>304</v>
      </c>
      <c r="B56" s="14" t="s">
        <v>71</v>
      </c>
      <c r="C56" s="106" t="s">
        <v>626</v>
      </c>
      <c r="D56" s="90">
        <v>435</v>
      </c>
      <c r="E56" s="90">
        <v>451</v>
      </c>
      <c r="F56" s="90">
        <v>492</v>
      </c>
      <c r="G56" s="90">
        <v>523</v>
      </c>
      <c r="H56" s="90">
        <v>569</v>
      </c>
      <c r="I56" s="90">
        <v>657</v>
      </c>
      <c r="J56" s="90">
        <v>607</v>
      </c>
      <c r="K56" s="90">
        <v>710</v>
      </c>
      <c r="L56" s="90">
        <v>916</v>
      </c>
      <c r="M56" s="90">
        <v>1177</v>
      </c>
      <c r="N56" s="90">
        <v>1669</v>
      </c>
      <c r="O56" s="90">
        <v>2225</v>
      </c>
      <c r="P56" s="90">
        <v>2555</v>
      </c>
      <c r="Q56" s="90">
        <v>3016</v>
      </c>
      <c r="R56" s="90">
        <v>3301</v>
      </c>
      <c r="S56" s="90">
        <v>3581</v>
      </c>
      <c r="T56" s="90">
        <v>4009</v>
      </c>
      <c r="U56" s="90">
        <v>4592</v>
      </c>
      <c r="V56" s="90">
        <v>4969</v>
      </c>
      <c r="W56" s="90">
        <v>5418</v>
      </c>
      <c r="X56" s="90">
        <v>5762</v>
      </c>
      <c r="Y56" s="90">
        <v>6034</v>
      </c>
      <c r="Z56" s="90">
        <v>6458</v>
      </c>
      <c r="AA56" s="90">
        <v>7233</v>
      </c>
      <c r="AB56" s="90">
        <v>7854</v>
      </c>
      <c r="AC56" s="90">
        <v>8621</v>
      </c>
      <c r="AD56" s="90">
        <v>9722</v>
      </c>
      <c r="AE56" s="90">
        <v>10575</v>
      </c>
      <c r="AF56" s="90">
        <v>11306</v>
      </c>
      <c r="AG56" s="90">
        <v>12488</v>
      </c>
      <c r="AH56" s="90">
        <v>12711</v>
      </c>
      <c r="AI56" s="90">
        <v>13333</v>
      </c>
      <c r="AJ56" s="90">
        <v>14370</v>
      </c>
      <c r="AK56" s="90">
        <v>14699.754383181276</v>
      </c>
      <c r="AL56" s="257">
        <v>15456.098507239329</v>
      </c>
      <c r="AM56" s="25">
        <v>19635</v>
      </c>
      <c r="AN56" s="25">
        <v>25051</v>
      </c>
      <c r="AO56" s="25">
        <v>23218</v>
      </c>
      <c r="AP56" s="25">
        <v>24834</v>
      </c>
      <c r="AQ56" s="25">
        <v>27164</v>
      </c>
      <c r="AR56" s="25">
        <v>28094</v>
      </c>
      <c r="AS56" s="25">
        <v>29839</v>
      </c>
      <c r="AT56" s="25">
        <v>32437</v>
      </c>
      <c r="AU56" s="25">
        <v>35454</v>
      </c>
      <c r="AV56" s="25">
        <v>40367</v>
      </c>
      <c r="AW56" s="25">
        <v>40776</v>
      </c>
      <c r="AX56" s="25">
        <v>44493</v>
      </c>
      <c r="AY56" s="25">
        <v>48231</v>
      </c>
      <c r="AZ56" s="25">
        <v>50688</v>
      </c>
      <c r="BA56" s="25">
        <v>54587</v>
      </c>
      <c r="BB56" s="25">
        <v>57506</v>
      </c>
      <c r="BC56" s="25">
        <v>59962</v>
      </c>
      <c r="BD56" s="25">
        <v>61754</v>
      </c>
      <c r="BE56" s="25">
        <v>63176</v>
      </c>
      <c r="BF56" s="25">
        <v>66701</v>
      </c>
      <c r="BG56" s="25">
        <v>71855</v>
      </c>
      <c r="BH56" s="25">
        <v>77009</v>
      </c>
      <c r="BI56" s="25">
        <v>76283</v>
      </c>
      <c r="BJ56" s="25">
        <v>82946</v>
      </c>
      <c r="BK56" s="70" t="s">
        <v>83</v>
      </c>
      <c r="BL56" s="70" t="s">
        <v>83</v>
      </c>
      <c r="BM56" s="70" t="s">
        <v>83</v>
      </c>
      <c r="BN56" s="70" t="s">
        <v>83</v>
      </c>
      <c r="BO56" s="143"/>
      <c r="BP56" s="143"/>
      <c r="BQ56" s="143"/>
      <c r="BR56" s="143"/>
      <c r="BS56" s="143"/>
      <c r="BT56" s="143"/>
    </row>
    <row r="57" spans="1:72" x14ac:dyDescent="0.35">
      <c r="A57" s="170" t="s">
        <v>305</v>
      </c>
      <c r="B57" s="14" t="s">
        <v>71</v>
      </c>
      <c r="C57" s="106" t="s">
        <v>626</v>
      </c>
      <c r="D57" s="90">
        <v>183</v>
      </c>
      <c r="E57" s="90">
        <v>202</v>
      </c>
      <c r="F57" s="90">
        <v>194</v>
      </c>
      <c r="G57" s="90">
        <v>200</v>
      </c>
      <c r="H57" s="90">
        <v>221</v>
      </c>
      <c r="I57" s="90">
        <v>227</v>
      </c>
      <c r="J57" s="90">
        <v>239</v>
      </c>
      <c r="K57" s="90">
        <v>264</v>
      </c>
      <c r="L57" s="90">
        <v>301</v>
      </c>
      <c r="M57" s="90">
        <v>360</v>
      </c>
      <c r="N57" s="90">
        <v>474</v>
      </c>
      <c r="O57" s="90">
        <v>564</v>
      </c>
      <c r="P57" s="90">
        <v>659</v>
      </c>
      <c r="Q57" s="90">
        <v>795</v>
      </c>
      <c r="R57" s="90">
        <v>855</v>
      </c>
      <c r="S57" s="90">
        <v>960</v>
      </c>
      <c r="T57" s="90">
        <v>1187</v>
      </c>
      <c r="U57" s="90">
        <v>1322</v>
      </c>
      <c r="V57" s="90">
        <v>1709</v>
      </c>
      <c r="W57" s="90">
        <v>2023</v>
      </c>
      <c r="X57" s="90">
        <v>2322</v>
      </c>
      <c r="Y57" s="90">
        <v>2575</v>
      </c>
      <c r="Z57" s="90">
        <v>2754</v>
      </c>
      <c r="AA57" s="90">
        <v>3118</v>
      </c>
      <c r="AB57" s="90">
        <v>3182</v>
      </c>
      <c r="AC57" s="90">
        <v>3396</v>
      </c>
      <c r="AD57" s="90">
        <v>3677</v>
      </c>
      <c r="AE57" s="90">
        <v>3785</v>
      </c>
      <c r="AF57" s="90">
        <v>3848</v>
      </c>
      <c r="AG57" s="90">
        <v>3906</v>
      </c>
      <c r="AH57" s="90">
        <v>4019</v>
      </c>
      <c r="AI57" s="90">
        <v>4357</v>
      </c>
      <c r="AJ57" s="90">
        <v>4493</v>
      </c>
      <c r="AK57" s="90">
        <v>4487.1677112257039</v>
      </c>
      <c r="AL57" s="257">
        <v>4505.0257099031014</v>
      </c>
      <c r="AM57" s="25">
        <v>4568</v>
      </c>
      <c r="AN57" s="25">
        <v>5415</v>
      </c>
      <c r="AO57" s="25">
        <v>5499</v>
      </c>
      <c r="AP57" s="25">
        <v>5579</v>
      </c>
      <c r="AQ57" s="25">
        <v>5737</v>
      </c>
      <c r="AR57" s="25">
        <v>5982</v>
      </c>
      <c r="AS57" s="25">
        <v>5588</v>
      </c>
      <c r="AT57" s="25">
        <v>6244</v>
      </c>
      <c r="AU57" s="25">
        <v>6395</v>
      </c>
      <c r="AV57" s="25">
        <v>6902</v>
      </c>
      <c r="AW57" s="25">
        <v>6851</v>
      </c>
      <c r="AX57" s="25">
        <v>7022</v>
      </c>
      <c r="AY57" s="25">
        <v>7090</v>
      </c>
      <c r="AZ57" s="25">
        <v>6968</v>
      </c>
      <c r="BA57" s="25">
        <v>6950</v>
      </c>
      <c r="BB57" s="25">
        <v>6865</v>
      </c>
      <c r="BC57" s="25">
        <v>6634</v>
      </c>
      <c r="BD57" s="25">
        <v>6580</v>
      </c>
      <c r="BE57" s="25">
        <v>6340</v>
      </c>
      <c r="BF57" s="25">
        <v>7015</v>
      </c>
      <c r="BG57" s="25">
        <v>7711</v>
      </c>
      <c r="BH57" s="25">
        <v>7853</v>
      </c>
      <c r="BI57" s="25">
        <v>7480</v>
      </c>
      <c r="BJ57" s="25">
        <v>8105</v>
      </c>
      <c r="BK57" s="70" t="s">
        <v>83</v>
      </c>
      <c r="BL57" s="70" t="s">
        <v>83</v>
      </c>
      <c r="BM57" s="70" t="s">
        <v>83</v>
      </c>
      <c r="BN57" s="70" t="s">
        <v>83</v>
      </c>
      <c r="BO57" s="143"/>
      <c r="BP57" s="143"/>
      <c r="BQ57" s="143"/>
      <c r="BR57" s="143"/>
      <c r="BS57" s="143"/>
      <c r="BT57" s="143"/>
    </row>
    <row r="58" spans="1:72" x14ac:dyDescent="0.35">
      <c r="A58" s="170" t="s">
        <v>306</v>
      </c>
      <c r="B58" s="14" t="s">
        <v>71</v>
      </c>
      <c r="C58" s="106" t="s">
        <v>626</v>
      </c>
      <c r="D58" s="258">
        <v>2</v>
      </c>
      <c r="E58" s="258">
        <v>2</v>
      </c>
      <c r="F58" s="258">
        <v>2</v>
      </c>
      <c r="G58" s="258">
        <v>3</v>
      </c>
      <c r="H58" s="258">
        <v>4</v>
      </c>
      <c r="I58" s="258">
        <v>5</v>
      </c>
      <c r="J58" s="258">
        <v>126</v>
      </c>
      <c r="K58" s="258">
        <v>148</v>
      </c>
      <c r="L58" s="258">
        <v>197</v>
      </c>
      <c r="M58" s="258">
        <v>243</v>
      </c>
      <c r="N58" s="258">
        <v>338</v>
      </c>
      <c r="O58" s="258">
        <v>470</v>
      </c>
      <c r="P58" s="258">
        <v>581</v>
      </c>
      <c r="Q58" s="258">
        <v>687</v>
      </c>
      <c r="R58" s="258">
        <v>793</v>
      </c>
      <c r="S58" s="258">
        <v>859</v>
      </c>
      <c r="T58" s="258">
        <v>961</v>
      </c>
      <c r="U58" s="258">
        <v>1073</v>
      </c>
      <c r="V58" s="258">
        <v>1190</v>
      </c>
      <c r="W58" s="258">
        <v>1402</v>
      </c>
      <c r="X58" s="258">
        <v>1648</v>
      </c>
      <c r="Y58" s="258">
        <v>1879</v>
      </c>
      <c r="Z58" s="258">
        <v>2153</v>
      </c>
      <c r="AA58" s="258">
        <v>2478</v>
      </c>
      <c r="AB58" s="258">
        <v>2736</v>
      </c>
      <c r="AC58" s="258">
        <v>3021</v>
      </c>
      <c r="AD58" s="258">
        <v>3509</v>
      </c>
      <c r="AE58" s="258">
        <v>3967</v>
      </c>
      <c r="AF58" s="258">
        <v>4361</v>
      </c>
      <c r="AG58" s="258">
        <v>4905</v>
      </c>
      <c r="AH58" s="258">
        <v>5140</v>
      </c>
      <c r="AI58" s="258">
        <v>5584</v>
      </c>
      <c r="AJ58" s="258">
        <v>5903</v>
      </c>
      <c r="AK58" s="258">
        <v>6234.0575366917892</v>
      </c>
      <c r="AL58" s="259">
        <v>6654.3662688465711</v>
      </c>
      <c r="AM58" s="25">
        <v>6810</v>
      </c>
      <c r="AN58" s="25">
        <v>7351</v>
      </c>
      <c r="AO58" s="25">
        <v>8915</v>
      </c>
      <c r="AP58" s="25">
        <v>9551</v>
      </c>
      <c r="AQ58" s="25">
        <v>10694</v>
      </c>
      <c r="AR58" s="25">
        <v>11453</v>
      </c>
      <c r="AS58" s="25">
        <v>12316</v>
      </c>
      <c r="AT58" s="25">
        <v>12826</v>
      </c>
      <c r="AU58" s="25">
        <v>14368</v>
      </c>
      <c r="AV58" s="25">
        <v>17229</v>
      </c>
      <c r="AW58" s="25">
        <v>18041</v>
      </c>
      <c r="AX58" s="25">
        <v>20734</v>
      </c>
      <c r="AY58" s="25">
        <v>23016</v>
      </c>
      <c r="AZ58" s="25">
        <v>24018</v>
      </c>
      <c r="BA58" s="25">
        <v>25839</v>
      </c>
      <c r="BB58" s="25">
        <v>27465</v>
      </c>
      <c r="BC58" s="25">
        <v>28815</v>
      </c>
      <c r="BD58" s="25">
        <v>30555</v>
      </c>
      <c r="BE58" s="25">
        <v>34612</v>
      </c>
      <c r="BF58" s="25">
        <v>41825</v>
      </c>
      <c r="BG58" s="25">
        <v>49038</v>
      </c>
      <c r="BH58" s="25">
        <v>55959</v>
      </c>
      <c r="BI58" s="25">
        <v>61040</v>
      </c>
      <c r="BJ58" s="25">
        <v>69126</v>
      </c>
      <c r="BK58" s="70" t="s">
        <v>83</v>
      </c>
      <c r="BL58" s="70" t="s">
        <v>83</v>
      </c>
      <c r="BM58" s="70" t="s">
        <v>83</v>
      </c>
      <c r="BN58" s="70" t="s">
        <v>83</v>
      </c>
      <c r="BO58" s="143"/>
      <c r="BP58" s="143"/>
      <c r="BQ58" s="143"/>
      <c r="BR58" s="143"/>
      <c r="BS58" s="143"/>
      <c r="BT58" s="143"/>
    </row>
    <row r="59" spans="1:72" x14ac:dyDescent="0.35">
      <c r="A59" s="170" t="s">
        <v>307</v>
      </c>
      <c r="B59" s="14" t="s">
        <v>71</v>
      </c>
      <c r="C59" s="106" t="s">
        <v>626</v>
      </c>
      <c r="D59" s="90">
        <v>227</v>
      </c>
      <c r="E59" s="90">
        <v>234</v>
      </c>
      <c r="F59" s="90">
        <v>263</v>
      </c>
      <c r="G59" s="90">
        <v>256</v>
      </c>
      <c r="H59" s="90">
        <v>271</v>
      </c>
      <c r="I59" s="90">
        <v>312</v>
      </c>
      <c r="J59" s="90">
        <v>302</v>
      </c>
      <c r="K59" s="90">
        <v>337</v>
      </c>
      <c r="L59" s="90">
        <v>413</v>
      </c>
      <c r="M59" s="90">
        <v>466</v>
      </c>
      <c r="N59" s="90">
        <v>568</v>
      </c>
      <c r="O59" s="90">
        <v>756</v>
      </c>
      <c r="P59" s="90">
        <v>1599</v>
      </c>
      <c r="Q59" s="90">
        <v>1727</v>
      </c>
      <c r="R59" s="90">
        <v>1789</v>
      </c>
      <c r="S59" s="90">
        <v>1920</v>
      </c>
      <c r="T59" s="90">
        <v>2088</v>
      </c>
      <c r="U59" s="90">
        <v>2156</v>
      </c>
      <c r="V59" s="90">
        <v>2649</v>
      </c>
      <c r="W59" s="90">
        <v>3028</v>
      </c>
      <c r="X59" s="90">
        <v>3281</v>
      </c>
      <c r="Y59" s="90">
        <v>3537</v>
      </c>
      <c r="Z59" s="90">
        <v>3550</v>
      </c>
      <c r="AA59" s="90">
        <v>3853</v>
      </c>
      <c r="AB59" s="90">
        <v>4138</v>
      </c>
      <c r="AC59" s="90">
        <v>5004</v>
      </c>
      <c r="AD59" s="90">
        <v>5605</v>
      </c>
      <c r="AE59" s="90">
        <v>6853</v>
      </c>
      <c r="AF59" s="90">
        <v>8020</v>
      </c>
      <c r="AG59" s="90">
        <v>9149</v>
      </c>
      <c r="AH59" s="90">
        <v>10202</v>
      </c>
      <c r="AI59" s="90">
        <v>12518</v>
      </c>
      <c r="AJ59" s="90">
        <v>13884</v>
      </c>
      <c r="AK59" s="90">
        <v>14239.889369297898</v>
      </c>
      <c r="AL59" s="257">
        <v>14656.389801339368</v>
      </c>
      <c r="AM59" s="25">
        <v>15047</v>
      </c>
      <c r="AN59" s="25">
        <v>17969</v>
      </c>
      <c r="AO59" s="25">
        <v>19774</v>
      </c>
      <c r="AP59" s="25">
        <v>19595</v>
      </c>
      <c r="AQ59" s="25">
        <v>24993</v>
      </c>
      <c r="AR59" s="25">
        <v>25182</v>
      </c>
      <c r="AS59" s="25">
        <v>26219</v>
      </c>
      <c r="AT59" s="25">
        <v>27810</v>
      </c>
      <c r="AU59" s="25">
        <v>28528</v>
      </c>
      <c r="AV59" s="25">
        <v>38381</v>
      </c>
      <c r="AW59" s="25">
        <v>30063</v>
      </c>
      <c r="AX59" s="25">
        <v>31286</v>
      </c>
      <c r="AY59" s="25">
        <v>34919</v>
      </c>
      <c r="AZ59" s="25">
        <v>35119</v>
      </c>
      <c r="BA59" s="25">
        <v>36352</v>
      </c>
      <c r="BB59" s="25">
        <v>38080</v>
      </c>
      <c r="BC59" s="25">
        <v>38341</v>
      </c>
      <c r="BD59" s="25">
        <v>36001</v>
      </c>
      <c r="BE59" s="25">
        <v>35031</v>
      </c>
      <c r="BF59" s="25">
        <v>35765</v>
      </c>
      <c r="BG59" s="25">
        <v>38604</v>
      </c>
      <c r="BH59" s="25">
        <v>41245</v>
      </c>
      <c r="BI59" s="25">
        <v>37375</v>
      </c>
      <c r="BJ59" s="25">
        <v>38399</v>
      </c>
      <c r="BK59" s="70" t="s">
        <v>83</v>
      </c>
      <c r="BL59" s="70" t="s">
        <v>83</v>
      </c>
      <c r="BM59" s="70" t="s">
        <v>83</v>
      </c>
      <c r="BN59" s="70" t="s">
        <v>83</v>
      </c>
      <c r="BO59" s="143"/>
      <c r="BP59" s="143"/>
      <c r="BQ59" s="143"/>
      <c r="BR59" s="143"/>
      <c r="BS59" s="143"/>
      <c r="BT59" s="143"/>
    </row>
    <row r="60" spans="1:72" x14ac:dyDescent="0.35">
      <c r="A60" s="170" t="s">
        <v>308</v>
      </c>
      <c r="B60" s="14" t="s">
        <v>71</v>
      </c>
      <c r="C60" s="106" t="s">
        <v>72</v>
      </c>
      <c r="D60" s="90">
        <v>15</v>
      </c>
      <c r="E60" s="90">
        <v>16</v>
      </c>
      <c r="F60" s="90">
        <v>19</v>
      </c>
      <c r="G60" s="90">
        <v>19</v>
      </c>
      <c r="H60" s="90">
        <v>17</v>
      </c>
      <c r="I60" s="90">
        <v>19</v>
      </c>
      <c r="J60" s="90">
        <v>23</v>
      </c>
      <c r="K60" s="90">
        <v>72</v>
      </c>
      <c r="L60" s="90">
        <v>181</v>
      </c>
      <c r="M60" s="90">
        <v>119</v>
      </c>
      <c r="N60" s="90">
        <v>477</v>
      </c>
      <c r="O60" s="90">
        <v>776</v>
      </c>
      <c r="P60" s="90">
        <v>747</v>
      </c>
      <c r="Q60" s="90">
        <v>951</v>
      </c>
      <c r="R60" s="90">
        <v>1075</v>
      </c>
      <c r="S60" s="90">
        <v>1068</v>
      </c>
      <c r="T60" s="90">
        <v>1186</v>
      </c>
      <c r="U60" s="90">
        <v>1449</v>
      </c>
      <c r="V60" s="90">
        <v>2520</v>
      </c>
      <c r="W60" s="90">
        <v>3248</v>
      </c>
      <c r="X60" s="90">
        <v>3348</v>
      </c>
      <c r="Y60" s="90">
        <v>3514</v>
      </c>
      <c r="Z60" s="90">
        <v>3883</v>
      </c>
      <c r="AA60" s="90">
        <v>3886</v>
      </c>
      <c r="AB60" s="90">
        <v>3689</v>
      </c>
      <c r="AC60" s="90">
        <v>3679</v>
      </c>
      <c r="AD60" s="90">
        <v>5212</v>
      </c>
      <c r="AE60" s="90">
        <v>7181</v>
      </c>
      <c r="AF60" s="90">
        <v>7862</v>
      </c>
      <c r="AG60" s="90">
        <v>8102</v>
      </c>
      <c r="AH60" s="90">
        <v>7831</v>
      </c>
      <c r="AI60" s="90">
        <v>7016</v>
      </c>
      <c r="AJ60" s="90">
        <v>7171</v>
      </c>
      <c r="AK60" s="90">
        <v>6729.7561880206258</v>
      </c>
      <c r="AL60" s="257">
        <v>5778.6358711511848</v>
      </c>
      <c r="AM60" s="25">
        <v>5806</v>
      </c>
      <c r="AN60" s="25">
        <v>5671</v>
      </c>
      <c r="AO60" s="25">
        <v>5902</v>
      </c>
      <c r="AP60" s="25">
        <v>5651</v>
      </c>
      <c r="AQ60" s="25">
        <v>5529</v>
      </c>
      <c r="AR60" s="25">
        <v>5219</v>
      </c>
      <c r="AS60" s="25">
        <v>4929</v>
      </c>
      <c r="AT60" s="25">
        <v>4799</v>
      </c>
      <c r="AU60" s="25">
        <v>4371</v>
      </c>
      <c r="AV60" s="25">
        <v>5098</v>
      </c>
      <c r="AW60" s="25">
        <v>6965</v>
      </c>
      <c r="AX60" s="25">
        <v>6965</v>
      </c>
      <c r="AY60" s="25">
        <v>7448</v>
      </c>
      <c r="AZ60" s="25">
        <v>8518</v>
      </c>
      <c r="BA60" s="25">
        <v>10050</v>
      </c>
      <c r="BB60" s="25">
        <v>10728</v>
      </c>
      <c r="BC60" s="25">
        <v>11032</v>
      </c>
      <c r="BD60" s="25">
        <v>11046</v>
      </c>
      <c r="BE60" s="25">
        <v>10839</v>
      </c>
      <c r="BF60" s="25">
        <v>10585</v>
      </c>
      <c r="BG60" s="25">
        <v>20128</v>
      </c>
      <c r="BH60" s="25">
        <v>29718</v>
      </c>
      <c r="BI60" s="25">
        <v>15866</v>
      </c>
      <c r="BJ60" s="25">
        <v>14006</v>
      </c>
      <c r="BK60" s="70" t="s">
        <v>83</v>
      </c>
      <c r="BL60" s="70" t="s">
        <v>83</v>
      </c>
      <c r="BM60" s="70" t="s">
        <v>83</v>
      </c>
      <c r="BN60" s="70" t="s">
        <v>83</v>
      </c>
      <c r="BO60" s="143"/>
      <c r="BP60" s="143"/>
      <c r="BQ60" s="143"/>
      <c r="BR60" s="143"/>
      <c r="BS60" s="143"/>
      <c r="BT60" s="143"/>
    </row>
    <row r="61" spans="1:72" x14ac:dyDescent="0.35">
      <c r="A61" s="176" t="s">
        <v>309</v>
      </c>
      <c r="B61" s="14" t="s">
        <v>71</v>
      </c>
      <c r="C61" s="106"/>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257"/>
      <c r="AM61" s="25">
        <v>5715</v>
      </c>
      <c r="AN61" s="25">
        <v>5575</v>
      </c>
      <c r="AO61" s="25">
        <v>5808</v>
      </c>
      <c r="AP61" s="25">
        <v>5565</v>
      </c>
      <c r="AQ61" s="25">
        <v>5443</v>
      </c>
      <c r="AR61" s="25">
        <v>5128</v>
      </c>
      <c r="AS61" s="25">
        <v>4844</v>
      </c>
      <c r="AT61" s="25">
        <v>4713</v>
      </c>
      <c r="AU61" s="25"/>
      <c r="AV61" s="25"/>
      <c r="AW61" s="25"/>
      <c r="AX61" s="25"/>
      <c r="AY61" s="25"/>
      <c r="AZ61" s="25"/>
      <c r="BA61" s="25"/>
      <c r="BB61" s="25"/>
      <c r="BC61" s="25"/>
      <c r="BD61" s="25"/>
      <c r="BE61" s="25"/>
      <c r="BF61" s="25"/>
      <c r="BG61" s="25"/>
      <c r="BH61" s="25"/>
      <c r="BI61" s="25"/>
      <c r="BJ61" s="25"/>
      <c r="BK61" s="70"/>
      <c r="BL61" s="70"/>
      <c r="BM61" s="70"/>
      <c r="BN61" s="70"/>
      <c r="BO61" s="143"/>
      <c r="BP61" s="143"/>
      <c r="BQ61" s="143"/>
      <c r="BR61" s="143"/>
      <c r="BS61" s="143"/>
      <c r="BT61" s="143"/>
    </row>
    <row r="62" spans="1:72" x14ac:dyDescent="0.35">
      <c r="A62" s="176" t="s">
        <v>310</v>
      </c>
      <c r="B62" s="14" t="s">
        <v>71</v>
      </c>
      <c r="C62" s="106"/>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169"/>
      <c r="AM62" s="25">
        <v>91</v>
      </c>
      <c r="AN62" s="25">
        <v>96</v>
      </c>
      <c r="AO62" s="25">
        <v>94</v>
      </c>
      <c r="AP62" s="25">
        <v>86</v>
      </c>
      <c r="AQ62" s="25">
        <v>86</v>
      </c>
      <c r="AR62" s="25">
        <v>91</v>
      </c>
      <c r="AS62" s="25">
        <v>85</v>
      </c>
      <c r="AT62" s="25">
        <v>85</v>
      </c>
      <c r="AU62" s="25"/>
      <c r="AV62" s="25"/>
      <c r="AW62" s="25"/>
      <c r="AX62" s="25"/>
      <c r="AY62" s="25"/>
      <c r="AZ62" s="25"/>
      <c r="BA62" s="25"/>
      <c r="BB62" s="25"/>
      <c r="BC62" s="25"/>
      <c r="BD62" s="25"/>
      <c r="BE62" s="25"/>
      <c r="BF62" s="25"/>
      <c r="BG62" s="25"/>
      <c r="BH62" s="25"/>
      <c r="BI62" s="25"/>
      <c r="BJ62" s="25"/>
      <c r="BK62" s="70"/>
      <c r="BL62" s="70"/>
      <c r="BM62" s="70"/>
      <c r="BN62" s="70"/>
      <c r="BO62" s="143"/>
      <c r="BP62" s="143"/>
      <c r="BQ62" s="143"/>
      <c r="BR62" s="143"/>
      <c r="BS62" s="143"/>
      <c r="BT62" s="143"/>
    </row>
    <row r="63" spans="1:72" x14ac:dyDescent="0.35">
      <c r="A63" s="170" t="s">
        <v>311</v>
      </c>
      <c r="B63" s="14" t="s">
        <v>71</v>
      </c>
      <c r="C63" s="106" t="s">
        <v>72</v>
      </c>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257"/>
      <c r="AM63" s="25">
        <v>1946</v>
      </c>
      <c r="AN63" s="25">
        <v>2102</v>
      </c>
      <c r="AO63" s="25">
        <v>2214</v>
      </c>
      <c r="AP63" s="25">
        <v>2235</v>
      </c>
      <c r="AQ63" s="25">
        <v>2248</v>
      </c>
      <c r="AR63" s="25">
        <v>2213</v>
      </c>
      <c r="AS63" s="25">
        <v>2102</v>
      </c>
      <c r="AT63" s="25">
        <v>2074</v>
      </c>
      <c r="AU63" s="25">
        <v>2026</v>
      </c>
      <c r="AV63" s="25">
        <v>2504</v>
      </c>
      <c r="AW63" s="25"/>
      <c r="AX63" s="25"/>
      <c r="AY63" s="25"/>
      <c r="AZ63" s="25"/>
      <c r="BA63" s="25"/>
      <c r="BB63" s="25"/>
      <c r="BC63" s="25"/>
      <c r="BD63" s="25"/>
      <c r="BE63" s="25"/>
      <c r="BF63" s="25"/>
      <c r="BG63" s="25"/>
      <c r="BH63" s="25"/>
      <c r="BI63" s="25"/>
      <c r="BJ63" s="25"/>
      <c r="BK63" s="70"/>
      <c r="BL63" s="70"/>
      <c r="BM63" s="70"/>
      <c r="BN63" s="70"/>
      <c r="BO63" s="143"/>
      <c r="BP63" s="143"/>
      <c r="BQ63" s="143"/>
      <c r="BR63" s="143"/>
      <c r="BS63" s="143"/>
      <c r="BT63" s="143"/>
    </row>
    <row r="64" spans="1:72" x14ac:dyDescent="0.35">
      <c r="A64" s="170" t="s">
        <v>312</v>
      </c>
      <c r="B64" s="14" t="s">
        <v>71</v>
      </c>
      <c r="C64" s="106" t="s">
        <v>626</v>
      </c>
      <c r="D64" s="90">
        <v>24</v>
      </c>
      <c r="E64" s="90">
        <v>30</v>
      </c>
      <c r="F64" s="90">
        <v>34</v>
      </c>
      <c r="G64" s="90">
        <v>39</v>
      </c>
      <c r="H64" s="90">
        <v>48</v>
      </c>
      <c r="I64" s="90">
        <v>49</v>
      </c>
      <c r="J64" s="90">
        <v>81</v>
      </c>
      <c r="K64" s="90">
        <v>66</v>
      </c>
      <c r="L64" s="90">
        <v>9</v>
      </c>
      <c r="M64" s="90">
        <v>12</v>
      </c>
      <c r="N64" s="90">
        <v>22</v>
      </c>
      <c r="O64" s="90">
        <v>33</v>
      </c>
      <c r="P64" s="90">
        <v>34</v>
      </c>
      <c r="Q64" s="90">
        <v>30</v>
      </c>
      <c r="R64" s="90">
        <v>33</v>
      </c>
      <c r="S64" s="90">
        <v>120</v>
      </c>
      <c r="T64" s="90">
        <v>151</v>
      </c>
      <c r="U64" s="90">
        <v>470</v>
      </c>
      <c r="V64" s="90">
        <v>517</v>
      </c>
      <c r="W64" s="90">
        <v>583</v>
      </c>
      <c r="X64" s="90">
        <v>675</v>
      </c>
      <c r="Y64" s="90">
        <v>735</v>
      </c>
      <c r="Z64" s="90">
        <v>785</v>
      </c>
      <c r="AA64" s="90">
        <v>903</v>
      </c>
      <c r="AB64" s="90">
        <v>979</v>
      </c>
      <c r="AC64" s="90">
        <v>1063</v>
      </c>
      <c r="AD64" s="90">
        <v>1135</v>
      </c>
      <c r="AE64" s="90">
        <v>1190</v>
      </c>
      <c r="AF64" s="90">
        <v>1103</v>
      </c>
      <c r="AG64" s="90">
        <v>1229</v>
      </c>
      <c r="AH64" s="90">
        <v>1257</v>
      </c>
      <c r="AI64" s="90">
        <v>1328</v>
      </c>
      <c r="AJ64" s="90">
        <v>1084</v>
      </c>
      <c r="AK64" s="90">
        <v>963.52669575565255</v>
      </c>
      <c r="AL64" s="257">
        <v>906.33653335328677</v>
      </c>
      <c r="AM64" s="25">
        <v>221</v>
      </c>
      <c r="AN64" s="25">
        <v>297</v>
      </c>
      <c r="AO64" s="25">
        <v>313</v>
      </c>
      <c r="AP64" s="25">
        <v>309</v>
      </c>
      <c r="AQ64" s="25">
        <v>637</v>
      </c>
      <c r="AR64" s="25">
        <v>1141</v>
      </c>
      <c r="AS64" s="25">
        <v>1629</v>
      </c>
      <c r="AT64" s="25">
        <v>2201</v>
      </c>
      <c r="AU64" s="25">
        <v>2464</v>
      </c>
      <c r="AV64" s="25">
        <v>9235</v>
      </c>
      <c r="AW64" s="25">
        <v>1950</v>
      </c>
      <c r="AX64" s="25">
        <v>2174</v>
      </c>
      <c r="AY64" s="25">
        <v>992</v>
      </c>
      <c r="AZ64" s="25">
        <v>1555</v>
      </c>
      <c r="BA64" s="25">
        <v>1190</v>
      </c>
      <c r="BB64" s="25">
        <v>1441</v>
      </c>
      <c r="BC64" s="25">
        <v>1504</v>
      </c>
      <c r="BD64" s="25">
        <v>1343</v>
      </c>
      <c r="BE64" s="25">
        <v>1675</v>
      </c>
      <c r="BF64" s="25">
        <v>1596</v>
      </c>
      <c r="BG64" s="25">
        <v>1869</v>
      </c>
      <c r="BH64" s="25">
        <v>1745</v>
      </c>
      <c r="BI64" s="25">
        <v>16175</v>
      </c>
      <c r="BJ64" s="25">
        <v>2370</v>
      </c>
      <c r="BK64" s="70" t="s">
        <v>83</v>
      </c>
      <c r="BL64" s="70" t="s">
        <v>83</v>
      </c>
      <c r="BM64" s="70" t="s">
        <v>83</v>
      </c>
      <c r="BN64" s="70" t="s">
        <v>83</v>
      </c>
      <c r="BO64" s="143"/>
      <c r="BP64" s="143"/>
      <c r="BQ64" s="143"/>
      <c r="BR64" s="143"/>
      <c r="BS64" s="143"/>
      <c r="BT64" s="143"/>
    </row>
    <row r="65" spans="1:72" x14ac:dyDescent="0.35">
      <c r="A65" s="170" t="s">
        <v>313</v>
      </c>
      <c r="B65" s="14" t="s">
        <v>71</v>
      </c>
      <c r="C65" s="106" t="s">
        <v>626</v>
      </c>
      <c r="D65" s="90"/>
      <c r="E65" s="90"/>
      <c r="F65" s="90"/>
      <c r="G65" s="90"/>
      <c r="H65" s="90"/>
      <c r="I65" s="90"/>
      <c r="J65" s="90"/>
      <c r="K65" s="90"/>
      <c r="L65" s="90">
        <v>17</v>
      </c>
      <c r="M65" s="90">
        <v>21</v>
      </c>
      <c r="N65" s="90">
        <v>38</v>
      </c>
      <c r="O65" s="90">
        <v>42</v>
      </c>
      <c r="P65" s="90">
        <v>16</v>
      </c>
      <c r="Q65" s="90">
        <v>15</v>
      </c>
      <c r="R65" s="90">
        <v>15</v>
      </c>
      <c r="S65" s="90">
        <v>17</v>
      </c>
      <c r="T65" s="90">
        <v>37</v>
      </c>
      <c r="U65" s="90">
        <v>159</v>
      </c>
      <c r="V65" s="90">
        <v>186</v>
      </c>
      <c r="W65" s="90">
        <v>231</v>
      </c>
      <c r="X65" s="90">
        <v>269</v>
      </c>
      <c r="Y65" s="90">
        <v>280</v>
      </c>
      <c r="Z65" s="90">
        <v>316</v>
      </c>
      <c r="AA65" s="90">
        <v>386</v>
      </c>
      <c r="AB65" s="90">
        <v>464</v>
      </c>
      <c r="AC65" s="90">
        <v>529</v>
      </c>
      <c r="AD65" s="90">
        <v>603</v>
      </c>
      <c r="AE65" s="90">
        <v>673</v>
      </c>
      <c r="AF65" s="90">
        <v>840</v>
      </c>
      <c r="AG65" s="90">
        <v>916</v>
      </c>
      <c r="AH65" s="90">
        <v>1042</v>
      </c>
      <c r="AI65" s="90">
        <v>1051</v>
      </c>
      <c r="AJ65" s="90">
        <v>973</v>
      </c>
      <c r="AK65" s="90">
        <v>1053.1107893692979</v>
      </c>
      <c r="AL65" s="257">
        <v>1104.7827677803134</v>
      </c>
      <c r="AM65" s="25">
        <v>1162</v>
      </c>
      <c r="AN65" s="25">
        <v>1157</v>
      </c>
      <c r="AO65" s="25">
        <v>1268</v>
      </c>
      <c r="AP65" s="25">
        <v>1275</v>
      </c>
      <c r="AQ65" s="25">
        <v>1429</v>
      </c>
      <c r="AR65" s="25">
        <v>1336</v>
      </c>
      <c r="AS65" s="25">
        <v>1403</v>
      </c>
      <c r="AT65" s="25">
        <v>1304</v>
      </c>
      <c r="AU65" s="25">
        <v>1418</v>
      </c>
      <c r="AV65" s="25">
        <v>1703</v>
      </c>
      <c r="AW65" s="25">
        <v>1317</v>
      </c>
      <c r="AX65" s="25">
        <v>1180</v>
      </c>
      <c r="AY65" s="25">
        <v>1162</v>
      </c>
      <c r="AZ65" s="25">
        <v>1172</v>
      </c>
      <c r="BA65" s="25">
        <v>1691</v>
      </c>
      <c r="BB65" s="25">
        <v>2102</v>
      </c>
      <c r="BC65" s="25">
        <v>2199</v>
      </c>
      <c r="BD65" s="25">
        <v>2167</v>
      </c>
      <c r="BE65" s="25">
        <v>2200</v>
      </c>
      <c r="BF65" s="25">
        <v>2279</v>
      </c>
      <c r="BG65" s="25">
        <v>2388</v>
      </c>
      <c r="BH65" s="25">
        <v>2334</v>
      </c>
      <c r="BI65" s="25">
        <v>2492</v>
      </c>
      <c r="BJ65" s="25">
        <v>2735</v>
      </c>
      <c r="BK65" s="70" t="s">
        <v>83</v>
      </c>
      <c r="BL65" s="70" t="s">
        <v>83</v>
      </c>
      <c r="BM65" s="70" t="s">
        <v>83</v>
      </c>
      <c r="BN65" s="70" t="s">
        <v>83</v>
      </c>
      <c r="BO65" s="143"/>
      <c r="BP65" s="143"/>
      <c r="BQ65" s="143"/>
      <c r="BR65" s="143"/>
      <c r="BS65" s="143"/>
      <c r="BT65" s="143"/>
    </row>
    <row r="66" spans="1:72" x14ac:dyDescent="0.35">
      <c r="A66" s="170" t="s">
        <v>282</v>
      </c>
      <c r="B66" s="14" t="s">
        <v>71</v>
      </c>
      <c r="C66" s="106" t="s">
        <v>626</v>
      </c>
      <c r="D66" s="90"/>
      <c r="E66" s="90"/>
      <c r="F66" s="90"/>
      <c r="G66" s="90"/>
      <c r="H66" s="90"/>
      <c r="I66" s="90"/>
      <c r="J66" s="90"/>
      <c r="K66" s="90"/>
      <c r="L66" s="90">
        <v>58</v>
      </c>
      <c r="M66" s="90">
        <v>84</v>
      </c>
      <c r="N66" s="90">
        <v>122</v>
      </c>
      <c r="O66" s="90">
        <v>160</v>
      </c>
      <c r="P66" s="90">
        <v>171</v>
      </c>
      <c r="Q66" s="90">
        <v>191</v>
      </c>
      <c r="R66" s="90">
        <v>212</v>
      </c>
      <c r="S66" s="90">
        <v>266</v>
      </c>
      <c r="T66" s="90">
        <v>301</v>
      </c>
      <c r="U66" s="90">
        <v>352</v>
      </c>
      <c r="V66" s="90">
        <v>443</v>
      </c>
      <c r="W66" s="90">
        <v>602</v>
      </c>
      <c r="X66" s="90">
        <v>690</v>
      </c>
      <c r="Y66" s="90">
        <v>808</v>
      </c>
      <c r="Z66" s="90">
        <v>843</v>
      </c>
      <c r="AA66" s="90">
        <v>899</v>
      </c>
      <c r="AB66" s="90">
        <v>966</v>
      </c>
      <c r="AC66" s="90">
        <v>1087</v>
      </c>
      <c r="AD66" s="90">
        <v>1200</v>
      </c>
      <c r="AE66" s="90">
        <v>1300</v>
      </c>
      <c r="AF66" s="90">
        <v>1319</v>
      </c>
      <c r="AG66" s="90">
        <v>1403</v>
      </c>
      <c r="AH66" s="90">
        <v>1456</v>
      </c>
      <c r="AI66" s="90">
        <v>1616</v>
      </c>
      <c r="AJ66" s="90">
        <v>1786</v>
      </c>
      <c r="AK66" s="90">
        <v>1835.4785402618008</v>
      </c>
      <c r="AL66" s="257">
        <v>1812.6730667065735</v>
      </c>
      <c r="AM66" s="25">
        <v>1935</v>
      </c>
      <c r="AN66" s="25">
        <v>1887</v>
      </c>
      <c r="AO66" s="25">
        <v>1979</v>
      </c>
      <c r="AP66" s="25">
        <v>2233</v>
      </c>
      <c r="AQ66" s="25">
        <v>2398</v>
      </c>
      <c r="AR66" s="25">
        <v>2346</v>
      </c>
      <c r="AS66" s="25">
        <v>2193</v>
      </c>
      <c r="AT66" s="25">
        <v>2380</v>
      </c>
      <c r="AU66" s="25">
        <v>2818</v>
      </c>
      <c r="AV66" s="25">
        <v>3163</v>
      </c>
      <c r="AW66" s="25">
        <v>3234</v>
      </c>
      <c r="AX66" s="25">
        <v>3241</v>
      </c>
      <c r="AY66" s="25">
        <v>3889</v>
      </c>
      <c r="AZ66" s="25">
        <v>3863</v>
      </c>
      <c r="BA66" s="25">
        <v>3907</v>
      </c>
      <c r="BB66" s="25">
        <v>3601</v>
      </c>
      <c r="BC66" s="25">
        <v>3638</v>
      </c>
      <c r="BD66" s="25">
        <v>3748</v>
      </c>
      <c r="BE66" s="25">
        <v>3873</v>
      </c>
      <c r="BF66" s="25">
        <v>4282</v>
      </c>
      <c r="BG66" s="25">
        <v>4526</v>
      </c>
      <c r="BH66" s="25">
        <v>4498</v>
      </c>
      <c r="BI66" s="25">
        <v>4716</v>
      </c>
      <c r="BJ66" s="25">
        <v>5224</v>
      </c>
      <c r="BK66" s="70" t="s">
        <v>83</v>
      </c>
      <c r="BL66" s="70" t="s">
        <v>83</v>
      </c>
      <c r="BM66" s="70" t="s">
        <v>83</v>
      </c>
      <c r="BN66" s="70" t="s">
        <v>83</v>
      </c>
      <c r="BO66" s="143"/>
      <c r="BP66" s="143"/>
      <c r="BQ66" s="143"/>
      <c r="BR66" s="143"/>
      <c r="BS66" s="143"/>
      <c r="BT66" s="143"/>
    </row>
    <row r="67" spans="1:72" x14ac:dyDescent="0.35">
      <c r="A67" s="177" t="s">
        <v>314</v>
      </c>
      <c r="B67" s="14" t="s">
        <v>71</v>
      </c>
      <c r="C67" s="106"/>
      <c r="D67" s="90"/>
      <c r="E67" s="90"/>
      <c r="F67" s="90"/>
      <c r="G67" s="90"/>
      <c r="H67" s="90"/>
      <c r="I67" s="90"/>
      <c r="J67" s="90"/>
      <c r="K67" s="90"/>
      <c r="L67" s="90"/>
      <c r="M67" s="90"/>
      <c r="N67" s="90"/>
      <c r="O67" s="90"/>
      <c r="P67" s="90"/>
      <c r="Q67" s="90"/>
      <c r="R67" s="90"/>
      <c r="S67" s="90">
        <v>-8</v>
      </c>
      <c r="T67" s="90">
        <v>-5</v>
      </c>
      <c r="U67" s="90">
        <v>-3</v>
      </c>
      <c r="V67" s="90">
        <v>-4</v>
      </c>
      <c r="W67" s="90">
        <v>-5</v>
      </c>
      <c r="X67" s="90">
        <v>-6</v>
      </c>
      <c r="Y67" s="90">
        <v>-8</v>
      </c>
      <c r="Z67" s="90">
        <v>-3</v>
      </c>
      <c r="AA67" s="90">
        <v>-5</v>
      </c>
      <c r="AB67" s="90">
        <v>-11</v>
      </c>
      <c r="AC67" s="90">
        <v>-6</v>
      </c>
      <c r="AD67" s="90">
        <v>-8</v>
      </c>
      <c r="AE67" s="90">
        <v>-20</v>
      </c>
      <c r="AF67" s="90">
        <v>-31</v>
      </c>
      <c r="AG67" s="90">
        <v>-73</v>
      </c>
      <c r="AH67" s="90">
        <v>-53</v>
      </c>
      <c r="AI67" s="90">
        <v>-50</v>
      </c>
      <c r="AJ67" s="90">
        <v>-61</v>
      </c>
      <c r="AK67" s="90">
        <v>-54.745834986116627</v>
      </c>
      <c r="AL67" s="257">
        <v>-66.148744809008946</v>
      </c>
      <c r="AM67" s="7"/>
      <c r="AN67" s="7"/>
      <c r="AO67" s="7"/>
      <c r="AP67" s="7"/>
      <c r="AQ67" s="7"/>
      <c r="AR67" s="7"/>
      <c r="AS67" s="7"/>
      <c r="AT67" s="7"/>
      <c r="AU67" s="7"/>
      <c r="AV67" s="7"/>
      <c r="AW67" s="7"/>
      <c r="AX67" s="7"/>
      <c r="AY67" s="7"/>
      <c r="AZ67" s="7"/>
      <c r="BA67" s="7"/>
      <c r="BB67" s="7"/>
      <c r="BC67" s="7"/>
      <c r="BD67" s="7"/>
      <c r="BE67" s="7"/>
      <c r="BF67" s="7"/>
      <c r="BG67" s="7"/>
      <c r="BH67" s="7"/>
      <c r="BI67" s="7"/>
      <c r="BJ67" s="25"/>
      <c r="BK67" s="7"/>
      <c r="BL67" s="7"/>
      <c r="BM67" s="7"/>
      <c r="BN67" s="226"/>
      <c r="BO67" s="143"/>
      <c r="BP67" s="143"/>
      <c r="BQ67" s="143"/>
      <c r="BR67" s="143"/>
      <c r="BS67" s="143"/>
      <c r="BT67" s="143"/>
    </row>
    <row r="68" spans="1:72" x14ac:dyDescent="0.35">
      <c r="A68" s="143" t="s">
        <v>315</v>
      </c>
      <c r="B68" s="14" t="s">
        <v>71</v>
      </c>
      <c r="C68" s="106"/>
      <c r="D68" s="90">
        <v>885</v>
      </c>
      <c r="E68" s="90">
        <v>933</v>
      </c>
      <c r="F68" s="90">
        <v>1003</v>
      </c>
      <c r="G68" s="90">
        <v>1039</v>
      </c>
      <c r="H68" s="90">
        <v>1128</v>
      </c>
      <c r="I68" s="90">
        <v>1269</v>
      </c>
      <c r="J68" s="90">
        <v>1379</v>
      </c>
      <c r="K68" s="90">
        <v>1597</v>
      </c>
      <c r="L68" s="90">
        <v>2094</v>
      </c>
      <c r="M68" s="90">
        <v>2482</v>
      </c>
      <c r="N68" s="90">
        <v>3708</v>
      </c>
      <c r="O68" s="90">
        <v>5026</v>
      </c>
      <c r="P68" s="90">
        <v>6362</v>
      </c>
      <c r="Q68" s="90">
        <v>7413</v>
      </c>
      <c r="R68" s="90">
        <v>8073</v>
      </c>
      <c r="S68" s="90">
        <v>8783</v>
      </c>
      <c r="T68" s="90">
        <v>9915</v>
      </c>
      <c r="U68" s="90">
        <v>11571</v>
      </c>
      <c r="V68" s="90">
        <v>14179</v>
      </c>
      <c r="W68" s="90">
        <v>16531</v>
      </c>
      <c r="X68" s="90">
        <v>17989</v>
      </c>
      <c r="Y68" s="90">
        <v>19354</v>
      </c>
      <c r="Z68" s="90">
        <v>20739</v>
      </c>
      <c r="AA68" s="90">
        <v>22751</v>
      </c>
      <c r="AB68" s="90">
        <v>23997</v>
      </c>
      <c r="AC68" s="90">
        <v>26395</v>
      </c>
      <c r="AD68" s="90">
        <v>30656</v>
      </c>
      <c r="AE68" s="90">
        <v>35504</v>
      </c>
      <c r="AF68" s="90">
        <v>38627</v>
      </c>
      <c r="AG68" s="90">
        <v>42026</v>
      </c>
      <c r="AH68" s="90">
        <v>43605</v>
      </c>
      <c r="AI68" s="90">
        <v>46753</v>
      </c>
      <c r="AJ68" s="90">
        <v>49602</v>
      </c>
      <c r="AK68" s="90">
        <v>50187</v>
      </c>
      <c r="AL68" s="257">
        <v>52778.8</v>
      </c>
      <c r="AM68" s="25">
        <v>59129</v>
      </c>
      <c r="AN68" s="25">
        <v>66898</v>
      </c>
      <c r="AO68" s="25">
        <v>69081</v>
      </c>
      <c r="AP68" s="25">
        <v>71263</v>
      </c>
      <c r="AQ68" s="25">
        <v>80830</v>
      </c>
      <c r="AR68" s="25">
        <v>82966</v>
      </c>
      <c r="AS68" s="25">
        <v>86219</v>
      </c>
      <c r="AT68" s="25">
        <v>92075</v>
      </c>
      <c r="AU68" s="25">
        <v>97842</v>
      </c>
      <c r="AV68" s="25">
        <v>124581</v>
      </c>
      <c r="AW68" s="25">
        <v>109197</v>
      </c>
      <c r="AX68" s="25">
        <v>117093</v>
      </c>
      <c r="AY68" s="25">
        <v>126747</v>
      </c>
      <c r="AZ68" s="25">
        <v>131901</v>
      </c>
      <c r="BA68" s="25">
        <v>140566</v>
      </c>
      <c r="BB68" s="25">
        <v>147787</v>
      </c>
      <c r="BC68" s="25">
        <v>152124</v>
      </c>
      <c r="BD68" s="25">
        <v>153192</v>
      </c>
      <c r="BE68" s="25">
        <v>157745</v>
      </c>
      <c r="BF68" s="25">
        <v>170046</v>
      </c>
      <c r="BG68" s="25">
        <v>196119</v>
      </c>
      <c r="BH68" s="25">
        <v>220360</v>
      </c>
      <c r="BI68" s="25">
        <v>221427</v>
      </c>
      <c r="BJ68" s="25">
        <v>222911</v>
      </c>
      <c r="BK68" s="98">
        <v>249465</v>
      </c>
      <c r="BL68" s="98">
        <v>261169</v>
      </c>
      <c r="BM68" s="98">
        <v>275562</v>
      </c>
      <c r="BN68" s="98">
        <v>287097</v>
      </c>
      <c r="BO68" s="143"/>
      <c r="BP68" s="143"/>
      <c r="BQ68" s="143"/>
      <c r="BR68" s="143"/>
      <c r="BS68" s="143"/>
      <c r="BT68" s="143"/>
    </row>
    <row r="69" spans="1:72" ht="3.75" customHeight="1" x14ac:dyDescent="0.35">
      <c r="A69" s="163"/>
      <c r="B69" s="174"/>
      <c r="C69" s="106"/>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259"/>
      <c r="AM69" s="260"/>
      <c r="AN69" s="260"/>
      <c r="AO69" s="261"/>
      <c r="AP69" s="261"/>
      <c r="AQ69" s="261"/>
      <c r="AR69" s="261"/>
      <c r="AS69" s="261"/>
      <c r="AT69" s="261"/>
      <c r="AU69" s="261"/>
      <c r="AV69" s="261"/>
      <c r="AW69" s="261"/>
      <c r="AX69" s="261"/>
      <c r="AY69" s="261"/>
      <c r="AZ69" s="261"/>
      <c r="BA69" s="261"/>
      <c r="BB69" s="261"/>
      <c r="BC69" s="261"/>
      <c r="BD69" s="261"/>
      <c r="BE69" s="261"/>
      <c r="BF69" s="261"/>
      <c r="BG69" s="261"/>
      <c r="BH69" s="261"/>
      <c r="BI69" s="25"/>
      <c r="BJ69" s="25"/>
      <c r="BK69" s="221"/>
      <c r="BL69" s="221"/>
      <c r="BM69" s="221"/>
      <c r="BN69" s="226"/>
      <c r="BO69" s="143"/>
      <c r="BP69" s="143"/>
      <c r="BQ69" s="143"/>
      <c r="BR69" s="143"/>
      <c r="BS69" s="143"/>
      <c r="BT69" s="143"/>
    </row>
    <row r="70" spans="1:72" x14ac:dyDescent="0.35">
      <c r="A70" s="143" t="s">
        <v>316</v>
      </c>
      <c r="B70" s="174"/>
      <c r="C70" s="106"/>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257"/>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7"/>
      <c r="BL70" s="7"/>
      <c r="BM70" s="7"/>
      <c r="BN70" s="226"/>
      <c r="BO70" s="143"/>
      <c r="BP70" s="143"/>
      <c r="BQ70" s="143"/>
      <c r="BR70" s="143"/>
      <c r="BS70" s="143"/>
      <c r="BT70" s="143"/>
    </row>
    <row r="71" spans="1:72" x14ac:dyDescent="0.35">
      <c r="A71" s="170" t="s">
        <v>317</v>
      </c>
      <c r="B71" s="14" t="s">
        <v>71</v>
      </c>
      <c r="C71" s="106" t="s">
        <v>626</v>
      </c>
      <c r="D71" s="258">
        <v>162</v>
      </c>
      <c r="E71" s="258">
        <v>181</v>
      </c>
      <c r="F71" s="258">
        <v>170</v>
      </c>
      <c r="G71" s="258">
        <v>164</v>
      </c>
      <c r="H71" s="258">
        <v>179</v>
      </c>
      <c r="I71" s="258">
        <v>193</v>
      </c>
      <c r="J71" s="258">
        <v>214</v>
      </c>
      <c r="K71" s="258">
        <v>77</v>
      </c>
      <c r="L71" s="258">
        <v>79</v>
      </c>
      <c r="M71" s="258">
        <v>337</v>
      </c>
      <c r="N71" s="258">
        <v>703</v>
      </c>
      <c r="O71" s="258">
        <v>551</v>
      </c>
      <c r="P71" s="258">
        <v>531</v>
      </c>
      <c r="Q71" s="258">
        <v>520</v>
      </c>
      <c r="R71" s="258">
        <v>395</v>
      </c>
      <c r="S71" s="258">
        <v>241</v>
      </c>
      <c r="T71" s="258">
        <v>337</v>
      </c>
      <c r="U71" s="258">
        <v>438</v>
      </c>
      <c r="V71" s="258">
        <v>690</v>
      </c>
      <c r="W71" s="258">
        <v>979</v>
      </c>
      <c r="X71" s="258">
        <v>1287</v>
      </c>
      <c r="Y71" s="258">
        <v>1351</v>
      </c>
      <c r="Z71" s="258">
        <v>1500</v>
      </c>
      <c r="AA71" s="258">
        <v>1269</v>
      </c>
      <c r="AB71" s="258">
        <v>952</v>
      </c>
      <c r="AC71" s="258">
        <v>1290</v>
      </c>
      <c r="AD71" s="258">
        <v>1227</v>
      </c>
      <c r="AE71" s="258">
        <v>1145</v>
      </c>
      <c r="AF71" s="258">
        <v>1076</v>
      </c>
      <c r="AG71" s="258">
        <v>1091</v>
      </c>
      <c r="AH71" s="258">
        <v>1095</v>
      </c>
      <c r="AI71" s="258">
        <v>1099</v>
      </c>
      <c r="AJ71" s="258">
        <v>954</v>
      </c>
      <c r="AK71" s="258">
        <v>770.97411444141687</v>
      </c>
      <c r="AL71" s="259">
        <v>883.20932330827065</v>
      </c>
      <c r="AM71" s="25">
        <v>1239</v>
      </c>
      <c r="AN71" s="25">
        <v>1323</v>
      </c>
      <c r="AO71" s="25">
        <v>1619</v>
      </c>
      <c r="AP71" s="25">
        <v>1381</v>
      </c>
      <c r="AQ71" s="25">
        <v>1247</v>
      </c>
      <c r="AR71" s="25">
        <v>1432</v>
      </c>
      <c r="AS71" s="25">
        <v>1634</v>
      </c>
      <c r="AT71" s="25">
        <v>1679</v>
      </c>
      <c r="AU71" s="25">
        <v>1646</v>
      </c>
      <c r="AV71" s="25">
        <v>3430</v>
      </c>
      <c r="AW71" s="25">
        <v>7944</v>
      </c>
      <c r="AX71" s="25">
        <v>4352</v>
      </c>
      <c r="AY71" s="25">
        <v>3387</v>
      </c>
      <c r="AZ71" s="25">
        <v>2844</v>
      </c>
      <c r="BA71" s="25">
        <v>3221</v>
      </c>
      <c r="BB71" s="25">
        <v>3269</v>
      </c>
      <c r="BC71" s="25">
        <v>3192</v>
      </c>
      <c r="BD71" s="25">
        <v>3094</v>
      </c>
      <c r="BE71" s="25">
        <v>3293</v>
      </c>
      <c r="BF71" s="25">
        <v>2819</v>
      </c>
      <c r="BG71" s="25">
        <v>2752</v>
      </c>
      <c r="BH71" s="25">
        <v>3642</v>
      </c>
      <c r="BI71" s="25">
        <v>4154</v>
      </c>
      <c r="BJ71" s="25">
        <v>4994</v>
      </c>
      <c r="BK71" s="70" t="s">
        <v>83</v>
      </c>
      <c r="BL71" s="70" t="s">
        <v>83</v>
      </c>
      <c r="BM71" s="70" t="s">
        <v>83</v>
      </c>
      <c r="BN71" s="70" t="s">
        <v>83</v>
      </c>
      <c r="BO71" s="143"/>
      <c r="BP71" s="143"/>
      <c r="BQ71" s="143"/>
      <c r="BR71" s="143"/>
      <c r="BS71" s="143"/>
      <c r="BT71" s="143"/>
    </row>
    <row r="72" spans="1:72" x14ac:dyDescent="0.35">
      <c r="A72" s="170" t="s">
        <v>318</v>
      </c>
      <c r="B72" s="14" t="s">
        <v>71</v>
      </c>
      <c r="C72" s="106"/>
      <c r="D72" s="90">
        <v>30</v>
      </c>
      <c r="E72" s="90">
        <v>35</v>
      </c>
      <c r="F72" s="90">
        <v>36</v>
      </c>
      <c r="G72" s="90">
        <v>43</v>
      </c>
      <c r="H72" s="90">
        <v>54</v>
      </c>
      <c r="I72" s="90">
        <v>64</v>
      </c>
      <c r="J72" s="90">
        <v>70</v>
      </c>
      <c r="K72" s="90">
        <v>60</v>
      </c>
      <c r="L72" s="90">
        <v>66</v>
      </c>
      <c r="M72" s="90">
        <v>99</v>
      </c>
      <c r="N72" s="90">
        <v>259</v>
      </c>
      <c r="O72" s="90">
        <v>160</v>
      </c>
      <c r="P72" s="90">
        <v>136</v>
      </c>
      <c r="Q72" s="90">
        <v>128</v>
      </c>
      <c r="R72" s="90">
        <v>84</v>
      </c>
      <c r="S72" s="90">
        <v>92</v>
      </c>
      <c r="T72" s="90">
        <v>188</v>
      </c>
      <c r="U72" s="90">
        <v>233</v>
      </c>
      <c r="V72" s="90">
        <v>320</v>
      </c>
      <c r="W72" s="90">
        <v>576</v>
      </c>
      <c r="X72" s="90">
        <v>948</v>
      </c>
      <c r="Y72" s="90">
        <v>952</v>
      </c>
      <c r="Z72" s="90">
        <v>965</v>
      </c>
      <c r="AA72" s="90">
        <v>950</v>
      </c>
      <c r="AB72" s="90">
        <v>952</v>
      </c>
      <c r="AC72" s="90">
        <v>1290</v>
      </c>
      <c r="AD72" s="90">
        <v>1227</v>
      </c>
      <c r="AE72" s="90">
        <v>1145</v>
      </c>
      <c r="AF72" s="90">
        <v>1076</v>
      </c>
      <c r="AG72" s="90">
        <v>1091</v>
      </c>
      <c r="AH72" s="90">
        <v>1095</v>
      </c>
      <c r="AI72" s="90">
        <v>1099</v>
      </c>
      <c r="AJ72" s="90">
        <v>954</v>
      </c>
      <c r="AK72" s="90">
        <v>770.97411444141687</v>
      </c>
      <c r="AL72" s="257">
        <v>883.20932330827065</v>
      </c>
      <c r="AM72" s="9"/>
      <c r="AN72" s="9"/>
      <c r="AO72" s="9"/>
      <c r="AP72" s="9"/>
      <c r="AQ72" s="9"/>
      <c r="AR72" s="9"/>
      <c r="AS72" s="9"/>
      <c r="AT72" s="9"/>
      <c r="AU72" s="9"/>
      <c r="AV72" s="9"/>
      <c r="AW72" s="9"/>
      <c r="AX72" s="9"/>
      <c r="AY72" s="9"/>
      <c r="AZ72" s="9"/>
      <c r="BA72" s="9"/>
      <c r="BB72" s="9"/>
      <c r="BC72" s="9"/>
      <c r="BD72" s="9"/>
      <c r="BE72" s="9"/>
      <c r="BF72" s="9"/>
      <c r="BG72" s="9"/>
      <c r="BH72" s="9"/>
      <c r="BI72" s="9"/>
      <c r="BJ72" s="25"/>
      <c r="BK72" s="70"/>
      <c r="BL72" s="70"/>
      <c r="BM72" s="70"/>
      <c r="BN72" s="70"/>
      <c r="BO72" s="143"/>
      <c r="BP72" s="143"/>
      <c r="BQ72" s="143"/>
      <c r="BR72" s="143"/>
      <c r="BS72" s="143"/>
      <c r="BT72" s="143"/>
    </row>
    <row r="73" spans="1:72" x14ac:dyDescent="0.35">
      <c r="A73" s="180" t="s">
        <v>319</v>
      </c>
      <c r="B73" s="14" t="s">
        <v>71</v>
      </c>
      <c r="C73" s="106" t="s">
        <v>626</v>
      </c>
      <c r="D73" s="90">
        <v>10</v>
      </c>
      <c r="E73" s="90">
        <v>9</v>
      </c>
      <c r="F73" s="90">
        <v>11</v>
      </c>
      <c r="G73" s="90">
        <v>11</v>
      </c>
      <c r="H73" s="90">
        <v>16</v>
      </c>
      <c r="I73" s="90">
        <v>15</v>
      </c>
      <c r="J73" s="90">
        <v>18</v>
      </c>
      <c r="K73" s="90">
        <v>26</v>
      </c>
      <c r="L73" s="90">
        <v>10</v>
      </c>
      <c r="M73" s="90">
        <v>130</v>
      </c>
      <c r="N73" s="90">
        <v>363</v>
      </c>
      <c r="O73" s="90">
        <v>375</v>
      </c>
      <c r="P73" s="90">
        <v>238</v>
      </c>
      <c r="Q73" s="90">
        <v>152</v>
      </c>
      <c r="R73" s="90">
        <v>101</v>
      </c>
      <c r="S73" s="90">
        <v>103</v>
      </c>
      <c r="T73" s="90">
        <v>78</v>
      </c>
      <c r="U73" s="90">
        <v>38.866666666666667</v>
      </c>
      <c r="V73" s="90">
        <v>90.972972972972968</v>
      </c>
      <c r="W73" s="90">
        <v>93.28</v>
      </c>
      <c r="X73" s="90">
        <v>20</v>
      </c>
      <c r="Y73" s="90">
        <v>48</v>
      </c>
      <c r="Z73" s="90">
        <v>105</v>
      </c>
      <c r="AA73" s="90">
        <v>43</v>
      </c>
      <c r="AB73" s="90">
        <v>23</v>
      </c>
      <c r="AC73" s="90">
        <v>40</v>
      </c>
      <c r="AD73" s="90">
        <v>21</v>
      </c>
      <c r="AE73" s="90">
        <v>26</v>
      </c>
      <c r="AF73" s="90">
        <v>335</v>
      </c>
      <c r="AG73" s="90">
        <v>101</v>
      </c>
      <c r="AH73" s="90">
        <v>48</v>
      </c>
      <c r="AI73" s="90">
        <v>77</v>
      </c>
      <c r="AJ73" s="90">
        <v>71</v>
      </c>
      <c r="AK73" s="90">
        <v>62.612443233424166</v>
      </c>
      <c r="AL73" s="257">
        <v>37.774736842105263</v>
      </c>
      <c r="AM73" s="25">
        <v>53</v>
      </c>
      <c r="AN73" s="25">
        <v>50</v>
      </c>
      <c r="AO73" s="25">
        <v>188</v>
      </c>
      <c r="AP73" s="25">
        <v>113</v>
      </c>
      <c r="AQ73" s="25">
        <v>138</v>
      </c>
      <c r="AR73" s="25">
        <v>192</v>
      </c>
      <c r="AS73" s="25">
        <v>175</v>
      </c>
      <c r="AT73" s="25">
        <v>151</v>
      </c>
      <c r="AU73" s="25">
        <v>164</v>
      </c>
      <c r="AV73" s="25">
        <v>139</v>
      </c>
      <c r="AW73" s="25">
        <v>263</v>
      </c>
      <c r="AX73" s="25">
        <v>354</v>
      </c>
      <c r="AY73" s="25">
        <v>595</v>
      </c>
      <c r="AZ73" s="25">
        <v>531</v>
      </c>
      <c r="BA73" s="25">
        <v>620</v>
      </c>
      <c r="BB73" s="25">
        <v>679</v>
      </c>
      <c r="BC73" s="25">
        <v>663</v>
      </c>
      <c r="BD73" s="25">
        <v>533</v>
      </c>
      <c r="BE73" s="25">
        <v>786</v>
      </c>
      <c r="BF73" s="25">
        <v>1065</v>
      </c>
      <c r="BG73" s="25">
        <v>1292</v>
      </c>
      <c r="BH73" s="25">
        <v>1176</v>
      </c>
      <c r="BI73" s="25">
        <v>1337</v>
      </c>
      <c r="BJ73" s="25">
        <v>1518</v>
      </c>
      <c r="BK73" s="70" t="s">
        <v>83</v>
      </c>
      <c r="BL73" s="70" t="s">
        <v>83</v>
      </c>
      <c r="BM73" s="70" t="s">
        <v>83</v>
      </c>
      <c r="BN73" s="70" t="s">
        <v>83</v>
      </c>
      <c r="BO73" s="143"/>
      <c r="BP73" s="143"/>
      <c r="BQ73" s="143"/>
      <c r="BR73" s="143"/>
      <c r="BS73" s="143"/>
      <c r="BT73" s="143"/>
    </row>
    <row r="74" spans="1:72" x14ac:dyDescent="0.35">
      <c r="A74" s="177" t="s">
        <v>320</v>
      </c>
      <c r="B74" s="14" t="s">
        <v>71</v>
      </c>
      <c r="C74" s="106" t="s">
        <v>626</v>
      </c>
      <c r="D74" s="90"/>
      <c r="E74" s="90"/>
      <c r="F74" s="90"/>
      <c r="G74" s="90"/>
      <c r="H74" s="90"/>
      <c r="I74" s="90"/>
      <c r="J74" s="90"/>
      <c r="K74" s="90"/>
      <c r="L74" s="90">
        <v>0</v>
      </c>
      <c r="M74" s="90">
        <v>0</v>
      </c>
      <c r="N74" s="90">
        <v>1</v>
      </c>
      <c r="O74" s="90">
        <v>3</v>
      </c>
      <c r="P74" s="90">
        <v>2</v>
      </c>
      <c r="Q74" s="90">
        <v>1</v>
      </c>
      <c r="R74" s="90">
        <v>3</v>
      </c>
      <c r="S74" s="90">
        <v>4</v>
      </c>
      <c r="T74" s="90">
        <v>6</v>
      </c>
      <c r="U74" s="90">
        <v>5.1333333333333337</v>
      </c>
      <c r="V74" s="90">
        <v>11.027027027027028</v>
      </c>
      <c r="W74" s="90">
        <v>12.719999999999999</v>
      </c>
      <c r="X74" s="90">
        <v>35</v>
      </c>
      <c r="Y74" s="90">
        <v>31</v>
      </c>
      <c r="Z74" s="90">
        <v>32</v>
      </c>
      <c r="AA74" s="90">
        <v>39</v>
      </c>
      <c r="AB74" s="90">
        <v>35</v>
      </c>
      <c r="AC74" s="90">
        <v>46</v>
      </c>
      <c r="AD74" s="90">
        <v>52</v>
      </c>
      <c r="AE74" s="90">
        <v>64</v>
      </c>
      <c r="AF74" s="90">
        <v>63</v>
      </c>
      <c r="AG74" s="90">
        <v>73</v>
      </c>
      <c r="AH74" s="90">
        <v>87</v>
      </c>
      <c r="AI74" s="90">
        <v>131</v>
      </c>
      <c r="AJ74" s="90">
        <v>113</v>
      </c>
      <c r="AK74" s="90">
        <v>194.37892824704815</v>
      </c>
      <c r="AL74" s="257">
        <v>274.31654135338346</v>
      </c>
      <c r="AM74" s="25">
        <v>555</v>
      </c>
      <c r="AN74" s="25">
        <v>390</v>
      </c>
      <c r="AO74" s="25">
        <v>403</v>
      </c>
      <c r="AP74" s="25">
        <v>268</v>
      </c>
      <c r="AQ74" s="25">
        <v>250</v>
      </c>
      <c r="AR74" s="25">
        <v>388</v>
      </c>
      <c r="AS74" s="25">
        <v>439</v>
      </c>
      <c r="AT74" s="25">
        <v>1079</v>
      </c>
      <c r="AU74" s="25">
        <v>1100</v>
      </c>
      <c r="AV74" s="25">
        <v>1511</v>
      </c>
      <c r="AW74" s="25">
        <v>822</v>
      </c>
      <c r="AX74" s="25">
        <v>837</v>
      </c>
      <c r="AY74" s="25">
        <v>2197</v>
      </c>
      <c r="AZ74" s="25">
        <v>3391</v>
      </c>
      <c r="BA74" s="25">
        <v>4515</v>
      </c>
      <c r="BB74" s="25">
        <v>887</v>
      </c>
      <c r="BC74" s="25">
        <v>886</v>
      </c>
      <c r="BD74" s="25">
        <v>998</v>
      </c>
      <c r="BE74" s="25">
        <v>1325</v>
      </c>
      <c r="BF74" s="25">
        <v>1131</v>
      </c>
      <c r="BG74" s="25">
        <v>1288</v>
      </c>
      <c r="BH74" s="25">
        <v>1473</v>
      </c>
      <c r="BI74" s="25">
        <v>1542</v>
      </c>
      <c r="BJ74" s="25">
        <v>1840</v>
      </c>
      <c r="BK74" s="70" t="s">
        <v>83</v>
      </c>
      <c r="BL74" s="70" t="s">
        <v>83</v>
      </c>
      <c r="BM74" s="70" t="s">
        <v>83</v>
      </c>
      <c r="BN74" s="70" t="s">
        <v>83</v>
      </c>
      <c r="BO74" s="143"/>
      <c r="BP74" s="143"/>
      <c r="BQ74" s="143"/>
      <c r="BR74" s="143"/>
      <c r="BS74" s="143"/>
      <c r="BT74" s="143"/>
    </row>
    <row r="75" spans="1:72" x14ac:dyDescent="0.35">
      <c r="A75" s="181" t="s">
        <v>321</v>
      </c>
      <c r="B75" s="14" t="s">
        <v>71</v>
      </c>
      <c r="C75" s="106"/>
      <c r="D75" s="90">
        <v>173</v>
      </c>
      <c r="E75" s="90">
        <v>193</v>
      </c>
      <c r="F75" s="90">
        <v>182</v>
      </c>
      <c r="G75" s="90">
        <v>176</v>
      </c>
      <c r="H75" s="90">
        <v>195</v>
      </c>
      <c r="I75" s="90">
        <v>207</v>
      </c>
      <c r="J75" s="90">
        <v>232</v>
      </c>
      <c r="K75" s="90">
        <v>103</v>
      </c>
      <c r="L75" s="90">
        <v>88</v>
      </c>
      <c r="M75" s="90">
        <v>467</v>
      </c>
      <c r="N75" s="90">
        <v>1067</v>
      </c>
      <c r="O75" s="90">
        <v>928</v>
      </c>
      <c r="P75" s="90">
        <v>771</v>
      </c>
      <c r="Q75" s="90">
        <v>673</v>
      </c>
      <c r="R75" s="90">
        <v>498</v>
      </c>
      <c r="S75" s="90">
        <v>350</v>
      </c>
      <c r="T75" s="90">
        <v>421</v>
      </c>
      <c r="U75" s="90">
        <v>482</v>
      </c>
      <c r="V75" s="90">
        <v>793</v>
      </c>
      <c r="W75" s="90">
        <v>1084</v>
      </c>
      <c r="X75" s="90">
        <v>1343</v>
      </c>
      <c r="Y75" s="90">
        <v>1430</v>
      </c>
      <c r="Z75" s="90">
        <v>1636</v>
      </c>
      <c r="AA75" s="90">
        <v>1352</v>
      </c>
      <c r="AB75" s="90">
        <v>1010</v>
      </c>
      <c r="AC75" s="90">
        <v>1376</v>
      </c>
      <c r="AD75" s="90">
        <v>1299</v>
      </c>
      <c r="AE75" s="90">
        <v>1235</v>
      </c>
      <c r="AF75" s="90">
        <v>1474</v>
      </c>
      <c r="AG75" s="90">
        <v>1265</v>
      </c>
      <c r="AH75" s="90">
        <v>1230</v>
      </c>
      <c r="AI75" s="90">
        <v>1306</v>
      </c>
      <c r="AJ75" s="90">
        <v>1138</v>
      </c>
      <c r="AK75" s="90">
        <v>1028.9000000000001</v>
      </c>
      <c r="AL75" s="257">
        <v>1196.2</v>
      </c>
      <c r="AM75" s="25">
        <v>1846</v>
      </c>
      <c r="AN75" s="25">
        <v>1763</v>
      </c>
      <c r="AO75" s="25">
        <v>2210</v>
      </c>
      <c r="AP75" s="25">
        <v>1763</v>
      </c>
      <c r="AQ75" s="25">
        <v>1634</v>
      </c>
      <c r="AR75" s="25">
        <v>2012</v>
      </c>
      <c r="AS75" s="25">
        <v>2248</v>
      </c>
      <c r="AT75" s="25">
        <v>2909</v>
      </c>
      <c r="AU75" s="25">
        <v>2910</v>
      </c>
      <c r="AV75" s="25">
        <v>5080</v>
      </c>
      <c r="AW75" s="25">
        <v>9029</v>
      </c>
      <c r="AX75" s="25">
        <v>5543</v>
      </c>
      <c r="AY75" s="25">
        <v>6180</v>
      </c>
      <c r="AZ75" s="25">
        <v>6766</v>
      </c>
      <c r="BA75" s="25">
        <v>8355</v>
      </c>
      <c r="BB75" s="25">
        <v>4835</v>
      </c>
      <c r="BC75" s="25">
        <v>4742</v>
      </c>
      <c r="BD75" s="25">
        <v>4625</v>
      </c>
      <c r="BE75" s="25">
        <v>5405</v>
      </c>
      <c r="BF75" s="25">
        <v>5014</v>
      </c>
      <c r="BG75" s="25">
        <v>5332</v>
      </c>
      <c r="BH75" s="25">
        <v>6291</v>
      </c>
      <c r="BI75" s="25">
        <v>7033</v>
      </c>
      <c r="BJ75" s="25">
        <v>8352</v>
      </c>
      <c r="BK75" s="98">
        <v>8632</v>
      </c>
      <c r="BL75" s="98">
        <v>8698</v>
      </c>
      <c r="BM75" s="98">
        <v>7799</v>
      </c>
      <c r="BN75" s="98">
        <v>5650</v>
      </c>
      <c r="BO75" s="143"/>
      <c r="BP75" s="143"/>
      <c r="BQ75" s="143"/>
      <c r="BR75" s="143"/>
      <c r="BS75" s="143"/>
      <c r="BT75" s="143"/>
    </row>
    <row r="76" spans="1:72" x14ac:dyDescent="0.35">
      <c r="A76" s="181" t="s">
        <v>322</v>
      </c>
      <c r="B76" s="14" t="s">
        <v>71</v>
      </c>
      <c r="C76" s="106"/>
      <c r="D76" s="258">
        <v>40</v>
      </c>
      <c r="E76" s="258">
        <v>44</v>
      </c>
      <c r="F76" s="258">
        <v>47</v>
      </c>
      <c r="G76" s="258">
        <v>54</v>
      </c>
      <c r="H76" s="258">
        <v>70</v>
      </c>
      <c r="I76" s="258">
        <v>79</v>
      </c>
      <c r="J76" s="258">
        <v>88</v>
      </c>
      <c r="K76" s="258">
        <v>86</v>
      </c>
      <c r="L76" s="258">
        <v>76</v>
      </c>
      <c r="M76" s="258">
        <v>229</v>
      </c>
      <c r="N76" s="258">
        <v>623</v>
      </c>
      <c r="O76" s="258">
        <v>538</v>
      </c>
      <c r="P76" s="258">
        <v>376</v>
      </c>
      <c r="Q76" s="258">
        <v>281</v>
      </c>
      <c r="R76" s="258">
        <v>188</v>
      </c>
      <c r="S76" s="258">
        <v>199</v>
      </c>
      <c r="T76" s="258">
        <v>272</v>
      </c>
      <c r="U76" s="258">
        <v>277</v>
      </c>
      <c r="V76" s="258">
        <v>422</v>
      </c>
      <c r="W76" s="258">
        <v>682</v>
      </c>
      <c r="X76" s="258">
        <v>1003</v>
      </c>
      <c r="Y76" s="258">
        <v>1031</v>
      </c>
      <c r="Z76" s="258">
        <v>1102</v>
      </c>
      <c r="AA76" s="258">
        <v>1032</v>
      </c>
      <c r="AB76" s="258">
        <v>1010</v>
      </c>
      <c r="AC76" s="258">
        <v>1376</v>
      </c>
      <c r="AD76" s="258">
        <v>1300</v>
      </c>
      <c r="AE76" s="258">
        <v>1235</v>
      </c>
      <c r="AF76" s="258">
        <v>1474</v>
      </c>
      <c r="AG76" s="258">
        <v>1265</v>
      </c>
      <c r="AH76" s="258">
        <v>1230</v>
      </c>
      <c r="AI76" s="258">
        <v>1307</v>
      </c>
      <c r="AJ76" s="258">
        <v>1138</v>
      </c>
      <c r="AK76" s="258">
        <v>1028.9000000000001</v>
      </c>
      <c r="AL76" s="259">
        <v>1196.2</v>
      </c>
      <c r="AM76" s="260"/>
      <c r="AN76" s="260"/>
      <c r="AO76" s="261"/>
      <c r="AP76" s="261"/>
      <c r="AQ76" s="261"/>
      <c r="AR76" s="261"/>
      <c r="AS76" s="261"/>
      <c r="AT76" s="261"/>
      <c r="AU76" s="261"/>
      <c r="AV76" s="261"/>
      <c r="AW76" s="261"/>
      <c r="AX76" s="261"/>
      <c r="AY76" s="261"/>
      <c r="AZ76" s="261"/>
      <c r="BA76" s="261"/>
      <c r="BB76" s="261"/>
      <c r="BC76" s="261"/>
      <c r="BD76" s="261"/>
      <c r="BE76" s="261"/>
      <c r="BF76" s="261"/>
      <c r="BG76" s="261"/>
      <c r="BH76" s="261"/>
      <c r="BI76" s="25"/>
      <c r="BJ76" s="25"/>
      <c r="BK76" s="221"/>
      <c r="BL76" s="221"/>
      <c r="BM76" s="221"/>
      <c r="BN76" s="226"/>
      <c r="BO76" s="143"/>
      <c r="BP76" s="143"/>
      <c r="BQ76" s="143"/>
      <c r="BR76" s="143"/>
      <c r="BS76" s="143"/>
      <c r="BT76" s="143"/>
    </row>
    <row r="77" spans="1:72" ht="3.75" customHeight="1" x14ac:dyDescent="0.35">
      <c r="A77" s="173"/>
      <c r="B77" s="174"/>
      <c r="C77" s="106"/>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257"/>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7"/>
      <c r="BL77" s="7"/>
      <c r="BM77" s="7"/>
      <c r="BN77" s="226"/>
      <c r="BO77" s="143"/>
      <c r="BP77" s="143"/>
      <c r="BQ77" s="143"/>
      <c r="BR77" s="143"/>
      <c r="BS77" s="143"/>
      <c r="BT77" s="143"/>
    </row>
    <row r="78" spans="1:72" x14ac:dyDescent="0.35">
      <c r="A78" s="143" t="s">
        <v>323</v>
      </c>
      <c r="B78" s="174"/>
      <c r="C78" s="106"/>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257"/>
      <c r="AM78" s="9"/>
      <c r="AN78" s="9"/>
      <c r="AO78" s="9"/>
      <c r="AP78" s="9"/>
      <c r="AQ78" s="9"/>
      <c r="AR78" s="9"/>
      <c r="AS78" s="9"/>
      <c r="AT78" s="9"/>
      <c r="AU78" s="9"/>
      <c r="AV78" s="9"/>
      <c r="AW78" s="9"/>
      <c r="AX78" s="9"/>
      <c r="AY78" s="9"/>
      <c r="AZ78" s="9"/>
      <c r="BA78" s="9"/>
      <c r="BB78" s="9"/>
      <c r="BC78" s="9"/>
      <c r="BD78" s="9"/>
      <c r="BE78" s="9"/>
      <c r="BF78" s="9"/>
      <c r="BG78" s="9"/>
      <c r="BH78" s="9"/>
      <c r="BI78" s="9"/>
      <c r="BJ78" s="25"/>
      <c r="BK78" s="7"/>
      <c r="BL78" s="7"/>
      <c r="BM78" s="7"/>
      <c r="BN78" s="226"/>
      <c r="BO78" s="143"/>
      <c r="BP78" s="143"/>
      <c r="BQ78" s="143"/>
      <c r="BR78" s="143"/>
      <c r="BS78" s="143"/>
      <c r="BT78" s="143"/>
    </row>
    <row r="79" spans="1:72" x14ac:dyDescent="0.35">
      <c r="A79" s="172" t="s">
        <v>324</v>
      </c>
      <c r="B79" s="14" t="s">
        <v>71</v>
      </c>
      <c r="C79" s="106" t="s">
        <v>626</v>
      </c>
      <c r="D79" s="90">
        <v>43</v>
      </c>
      <c r="E79" s="90">
        <v>47</v>
      </c>
      <c r="F79" s="90">
        <v>50</v>
      </c>
      <c r="G79" s="90">
        <v>56</v>
      </c>
      <c r="H79" s="90">
        <v>61</v>
      </c>
      <c r="I79" s="90">
        <v>64</v>
      </c>
      <c r="J79" s="90">
        <v>74</v>
      </c>
      <c r="K79" s="90">
        <v>84</v>
      </c>
      <c r="L79" s="90">
        <v>93</v>
      </c>
      <c r="M79" s="90">
        <v>116</v>
      </c>
      <c r="N79" s="90">
        <v>154</v>
      </c>
      <c r="O79" s="90">
        <v>170</v>
      </c>
      <c r="P79" s="90">
        <v>170</v>
      </c>
      <c r="Q79" s="90">
        <v>171</v>
      </c>
      <c r="R79" s="90">
        <v>180</v>
      </c>
      <c r="S79" s="90">
        <v>201</v>
      </c>
      <c r="T79" s="90">
        <v>258</v>
      </c>
      <c r="U79" s="90">
        <v>324</v>
      </c>
      <c r="V79" s="90">
        <v>354</v>
      </c>
      <c r="W79" s="90">
        <v>399</v>
      </c>
      <c r="X79" s="90">
        <v>458</v>
      </c>
      <c r="Y79" s="90">
        <v>557</v>
      </c>
      <c r="Z79" s="90">
        <v>558</v>
      </c>
      <c r="AA79" s="90">
        <v>567</v>
      </c>
      <c r="AB79" s="90">
        <v>605</v>
      </c>
      <c r="AC79" s="90">
        <v>661</v>
      </c>
      <c r="AD79" s="90">
        <v>721</v>
      </c>
      <c r="AE79" s="90">
        <v>728</v>
      </c>
      <c r="AF79" s="90">
        <v>724</v>
      </c>
      <c r="AG79" s="90">
        <v>561</v>
      </c>
      <c r="AH79" s="90">
        <v>628</v>
      </c>
      <c r="AI79" s="90">
        <v>754</v>
      </c>
      <c r="AJ79" s="90">
        <v>730</v>
      </c>
      <c r="AK79" s="90">
        <v>634.96199095022632</v>
      </c>
      <c r="AL79" s="257">
        <v>678.6714606741574</v>
      </c>
      <c r="AM79" s="25">
        <v>612</v>
      </c>
      <c r="AN79" s="25">
        <v>1008</v>
      </c>
      <c r="AO79" s="25">
        <v>1004</v>
      </c>
      <c r="AP79" s="25">
        <v>1030</v>
      </c>
      <c r="AQ79" s="25">
        <v>1097</v>
      </c>
      <c r="AR79" s="25">
        <v>1163</v>
      </c>
      <c r="AS79" s="25">
        <v>1245</v>
      </c>
      <c r="AT79" s="25">
        <v>1226</v>
      </c>
      <c r="AU79" s="25">
        <v>1320</v>
      </c>
      <c r="AV79" s="25">
        <v>1495</v>
      </c>
      <c r="AW79" s="25">
        <v>1464</v>
      </c>
      <c r="AX79" s="25">
        <v>1489</v>
      </c>
      <c r="AY79" s="25">
        <v>1608</v>
      </c>
      <c r="AZ79" s="25">
        <v>1665</v>
      </c>
      <c r="BA79" s="25">
        <v>1526</v>
      </c>
      <c r="BB79" s="25">
        <v>1555</v>
      </c>
      <c r="BC79" s="25">
        <v>1483</v>
      </c>
      <c r="BD79" s="25">
        <v>1484</v>
      </c>
      <c r="BE79" s="25">
        <v>1536</v>
      </c>
      <c r="BF79" s="25">
        <v>1513</v>
      </c>
      <c r="BG79" s="25">
        <v>1500</v>
      </c>
      <c r="BH79" s="25">
        <v>1502</v>
      </c>
      <c r="BI79" s="25">
        <v>1559</v>
      </c>
      <c r="BJ79" s="25">
        <v>1690</v>
      </c>
      <c r="BK79" s="70" t="s">
        <v>83</v>
      </c>
      <c r="BL79" s="70" t="s">
        <v>83</v>
      </c>
      <c r="BM79" s="70" t="s">
        <v>83</v>
      </c>
      <c r="BN79" s="70" t="s">
        <v>83</v>
      </c>
      <c r="BO79" s="143"/>
      <c r="BP79" s="143"/>
      <c r="BQ79" s="143"/>
      <c r="BR79" s="143"/>
      <c r="BS79" s="143"/>
      <c r="BT79" s="143"/>
    </row>
    <row r="80" spans="1:72" x14ac:dyDescent="0.35">
      <c r="A80" s="177" t="s">
        <v>325</v>
      </c>
      <c r="B80" s="14" t="s">
        <v>71</v>
      </c>
      <c r="C80" s="106" t="s">
        <v>626</v>
      </c>
      <c r="D80" s="90"/>
      <c r="E80" s="90"/>
      <c r="F80" s="90"/>
      <c r="G80" s="90"/>
      <c r="H80" s="90"/>
      <c r="I80" s="90"/>
      <c r="J80" s="90"/>
      <c r="K80" s="90"/>
      <c r="L80" s="90">
        <v>28</v>
      </c>
      <c r="M80" s="90">
        <v>49</v>
      </c>
      <c r="N80" s="90">
        <v>76</v>
      </c>
      <c r="O80" s="90">
        <v>80</v>
      </c>
      <c r="P80" s="90">
        <v>89</v>
      </c>
      <c r="Q80" s="90">
        <v>89</v>
      </c>
      <c r="R80" s="90">
        <v>96</v>
      </c>
      <c r="S80" s="90">
        <v>116</v>
      </c>
      <c r="T80" s="90">
        <v>141</v>
      </c>
      <c r="U80" s="90">
        <v>139</v>
      </c>
      <c r="V80" s="90">
        <v>149</v>
      </c>
      <c r="W80" s="90">
        <v>175</v>
      </c>
      <c r="X80" s="90">
        <v>217</v>
      </c>
      <c r="Y80" s="90">
        <v>252</v>
      </c>
      <c r="Z80" s="90">
        <v>312</v>
      </c>
      <c r="AA80" s="90">
        <v>381</v>
      </c>
      <c r="AB80" s="90">
        <v>351</v>
      </c>
      <c r="AC80" s="90">
        <v>275</v>
      </c>
      <c r="AD80" s="90">
        <v>323</v>
      </c>
      <c r="AE80" s="90">
        <v>327</v>
      </c>
      <c r="AF80" s="90">
        <v>332</v>
      </c>
      <c r="AG80" s="90">
        <v>338</v>
      </c>
      <c r="AH80" s="90">
        <v>361</v>
      </c>
      <c r="AI80" s="90">
        <v>418</v>
      </c>
      <c r="AJ80" s="90">
        <v>422</v>
      </c>
      <c r="AK80" s="90">
        <v>454.37647058823535</v>
      </c>
      <c r="AL80" s="257">
        <v>466.71400749063673</v>
      </c>
      <c r="AM80" s="25">
        <v>570</v>
      </c>
      <c r="AN80" s="25">
        <v>700</v>
      </c>
      <c r="AO80" s="25">
        <v>704</v>
      </c>
      <c r="AP80" s="25">
        <v>671</v>
      </c>
      <c r="AQ80" s="25">
        <v>679</v>
      </c>
      <c r="AR80" s="25">
        <v>692</v>
      </c>
      <c r="AS80" s="25">
        <v>812</v>
      </c>
      <c r="AT80" s="25">
        <v>829</v>
      </c>
      <c r="AU80" s="25">
        <v>1267</v>
      </c>
      <c r="AV80" s="25">
        <v>1092</v>
      </c>
      <c r="AW80" s="25">
        <v>1037</v>
      </c>
      <c r="AX80" s="25">
        <v>1081</v>
      </c>
      <c r="AY80" s="25">
        <v>1221</v>
      </c>
      <c r="AZ80" s="25">
        <v>1167</v>
      </c>
      <c r="BA80" s="25">
        <v>1236</v>
      </c>
      <c r="BB80" s="25">
        <v>1175</v>
      </c>
      <c r="BC80" s="25">
        <v>1228</v>
      </c>
      <c r="BD80" s="25">
        <v>1348</v>
      </c>
      <c r="BE80" s="25">
        <v>1330</v>
      </c>
      <c r="BF80" s="25">
        <v>1409</v>
      </c>
      <c r="BG80" s="25">
        <v>1439</v>
      </c>
      <c r="BH80" s="25">
        <v>1567</v>
      </c>
      <c r="BI80" s="25">
        <v>1579</v>
      </c>
      <c r="BJ80" s="25">
        <v>1813</v>
      </c>
      <c r="BK80" s="70" t="s">
        <v>83</v>
      </c>
      <c r="BL80" s="70" t="s">
        <v>83</v>
      </c>
      <c r="BM80" s="70" t="s">
        <v>83</v>
      </c>
      <c r="BN80" s="70" t="s">
        <v>83</v>
      </c>
      <c r="BO80" s="143"/>
      <c r="BP80" s="143"/>
      <c r="BQ80" s="143"/>
      <c r="BR80" s="143"/>
      <c r="BS80" s="143"/>
      <c r="BT80" s="143"/>
    </row>
    <row r="81" spans="1:72" x14ac:dyDescent="0.35">
      <c r="A81" s="170" t="s">
        <v>326</v>
      </c>
      <c r="B81" s="14" t="s">
        <v>71</v>
      </c>
      <c r="C81" s="106" t="s">
        <v>626</v>
      </c>
      <c r="D81" s="90"/>
      <c r="E81" s="90"/>
      <c r="F81" s="90"/>
      <c r="G81" s="90"/>
      <c r="H81" s="90"/>
      <c r="I81" s="90"/>
      <c r="J81" s="90"/>
      <c r="K81" s="90"/>
      <c r="L81" s="90">
        <v>1</v>
      </c>
      <c r="M81" s="90">
        <v>2</v>
      </c>
      <c r="N81" s="90">
        <v>2</v>
      </c>
      <c r="O81" s="90">
        <v>3</v>
      </c>
      <c r="P81" s="90">
        <v>2</v>
      </c>
      <c r="Q81" s="90">
        <v>3</v>
      </c>
      <c r="R81" s="90">
        <v>6</v>
      </c>
      <c r="S81" s="90">
        <v>11</v>
      </c>
      <c r="T81" s="90">
        <v>10</v>
      </c>
      <c r="U81" s="90">
        <v>18</v>
      </c>
      <c r="V81" s="90">
        <v>24</v>
      </c>
      <c r="W81" s="90">
        <v>35</v>
      </c>
      <c r="X81" s="90">
        <v>68</v>
      </c>
      <c r="Y81" s="90">
        <v>51</v>
      </c>
      <c r="Z81" s="90">
        <v>40</v>
      </c>
      <c r="AA81" s="90">
        <v>44</v>
      </c>
      <c r="AB81" s="90">
        <v>34</v>
      </c>
      <c r="AC81" s="90">
        <v>53</v>
      </c>
      <c r="AD81" s="90">
        <v>71</v>
      </c>
      <c r="AE81" s="90">
        <v>75</v>
      </c>
      <c r="AF81" s="90">
        <v>93</v>
      </c>
      <c r="AG81" s="90">
        <v>96</v>
      </c>
      <c r="AH81" s="90">
        <v>113</v>
      </c>
      <c r="AI81" s="90">
        <v>91</v>
      </c>
      <c r="AJ81" s="90">
        <v>92</v>
      </c>
      <c r="AK81" s="90">
        <v>95.14720965309202</v>
      </c>
      <c r="AL81" s="257">
        <v>130.43535580524346</v>
      </c>
      <c r="AM81" s="25">
        <v>163</v>
      </c>
      <c r="AN81" s="25">
        <v>187</v>
      </c>
      <c r="AO81" s="25">
        <v>137</v>
      </c>
      <c r="AP81" s="25">
        <v>151</v>
      </c>
      <c r="AQ81" s="25">
        <v>207</v>
      </c>
      <c r="AR81" s="25">
        <v>196</v>
      </c>
      <c r="AS81" s="25">
        <v>314</v>
      </c>
      <c r="AT81" s="25">
        <v>273</v>
      </c>
      <c r="AU81" s="25">
        <v>450</v>
      </c>
      <c r="AV81" s="25">
        <v>339</v>
      </c>
      <c r="AW81" s="25">
        <v>351</v>
      </c>
      <c r="AX81" s="25">
        <v>349</v>
      </c>
      <c r="AY81" s="25">
        <v>523</v>
      </c>
      <c r="AZ81" s="25">
        <v>403</v>
      </c>
      <c r="BA81" s="25">
        <v>511</v>
      </c>
      <c r="BB81" s="25">
        <v>401</v>
      </c>
      <c r="BC81" s="25">
        <v>356</v>
      </c>
      <c r="BD81" s="25">
        <v>382</v>
      </c>
      <c r="BE81" s="25">
        <v>416</v>
      </c>
      <c r="BF81" s="25">
        <v>558</v>
      </c>
      <c r="BG81" s="25">
        <v>544</v>
      </c>
      <c r="BH81" s="25">
        <v>541</v>
      </c>
      <c r="BI81" s="25">
        <v>537</v>
      </c>
      <c r="BJ81" s="25">
        <v>573</v>
      </c>
      <c r="BK81" s="70" t="s">
        <v>83</v>
      </c>
      <c r="BL81" s="70" t="s">
        <v>83</v>
      </c>
      <c r="BM81" s="70" t="s">
        <v>83</v>
      </c>
      <c r="BN81" s="70" t="s">
        <v>83</v>
      </c>
      <c r="BO81" s="143"/>
      <c r="BP81" s="143"/>
      <c r="BQ81" s="143"/>
      <c r="BR81" s="143"/>
      <c r="BS81" s="143"/>
      <c r="BT81" s="143"/>
    </row>
    <row r="82" spans="1:72" x14ac:dyDescent="0.35">
      <c r="A82" s="170" t="s">
        <v>327</v>
      </c>
      <c r="B82" s="14" t="s">
        <v>71</v>
      </c>
      <c r="C82" s="106" t="s">
        <v>626</v>
      </c>
      <c r="D82" s="90"/>
      <c r="E82" s="90"/>
      <c r="F82" s="90"/>
      <c r="G82" s="90"/>
      <c r="H82" s="90"/>
      <c r="I82" s="90"/>
      <c r="J82" s="90"/>
      <c r="K82" s="90"/>
      <c r="L82" s="90">
        <v>0</v>
      </c>
      <c r="M82" s="90">
        <v>1</v>
      </c>
      <c r="N82" s="90">
        <v>13</v>
      </c>
      <c r="O82" s="90">
        <v>7</v>
      </c>
      <c r="P82" s="90">
        <v>5</v>
      </c>
      <c r="Q82" s="90">
        <v>6</v>
      </c>
      <c r="R82" s="90">
        <v>14</v>
      </c>
      <c r="S82" s="90">
        <v>9</v>
      </c>
      <c r="T82" s="90">
        <v>12</v>
      </c>
      <c r="U82" s="90">
        <v>21</v>
      </c>
      <c r="V82" s="90">
        <v>15</v>
      </c>
      <c r="W82" s="90">
        <v>22</v>
      </c>
      <c r="X82" s="90">
        <v>23</v>
      </c>
      <c r="Y82" s="90">
        <v>42</v>
      </c>
      <c r="Z82" s="90">
        <v>44</v>
      </c>
      <c r="AA82" s="90">
        <v>49</v>
      </c>
      <c r="AB82" s="90">
        <v>55</v>
      </c>
      <c r="AC82" s="90">
        <v>73</v>
      </c>
      <c r="AD82" s="90">
        <v>83</v>
      </c>
      <c r="AE82" s="90">
        <v>123</v>
      </c>
      <c r="AF82" s="90">
        <v>118</v>
      </c>
      <c r="AG82" s="90">
        <v>127</v>
      </c>
      <c r="AH82" s="90">
        <v>123</v>
      </c>
      <c r="AI82" s="90">
        <v>163</v>
      </c>
      <c r="AJ82" s="90">
        <v>131</v>
      </c>
      <c r="AK82" s="90">
        <v>103.88521870286577</v>
      </c>
      <c r="AL82" s="257">
        <v>84.579176029962554</v>
      </c>
      <c r="AM82" s="25">
        <v>133</v>
      </c>
      <c r="AN82" s="25">
        <v>147</v>
      </c>
      <c r="AO82" s="25">
        <v>190</v>
      </c>
      <c r="AP82" s="25">
        <v>210</v>
      </c>
      <c r="AQ82" s="25">
        <v>185</v>
      </c>
      <c r="AR82" s="25">
        <v>214</v>
      </c>
      <c r="AS82" s="25">
        <v>213</v>
      </c>
      <c r="AT82" s="25">
        <v>232</v>
      </c>
      <c r="AU82" s="25">
        <v>171</v>
      </c>
      <c r="AV82" s="25">
        <v>180</v>
      </c>
      <c r="AW82" s="25">
        <v>428</v>
      </c>
      <c r="AX82" s="25">
        <v>333</v>
      </c>
      <c r="AY82" s="25">
        <v>457</v>
      </c>
      <c r="AZ82" s="25">
        <v>389</v>
      </c>
      <c r="BA82" s="25">
        <v>476</v>
      </c>
      <c r="BB82" s="25">
        <v>402</v>
      </c>
      <c r="BC82" s="25">
        <v>395</v>
      </c>
      <c r="BD82" s="25">
        <v>409</v>
      </c>
      <c r="BE82" s="25">
        <v>453</v>
      </c>
      <c r="BF82" s="25">
        <v>503</v>
      </c>
      <c r="BG82" s="25">
        <v>487</v>
      </c>
      <c r="BH82" s="25">
        <v>487</v>
      </c>
      <c r="BI82" s="25">
        <v>595</v>
      </c>
      <c r="BJ82" s="25">
        <v>565</v>
      </c>
      <c r="BK82" s="70" t="s">
        <v>83</v>
      </c>
      <c r="BL82" s="70" t="s">
        <v>83</v>
      </c>
      <c r="BM82" s="70" t="s">
        <v>83</v>
      </c>
      <c r="BN82" s="70" t="s">
        <v>83</v>
      </c>
      <c r="BO82" s="143"/>
      <c r="BP82" s="143"/>
      <c r="BQ82" s="143"/>
      <c r="BR82" s="143"/>
      <c r="BS82" s="143"/>
      <c r="BT82" s="143"/>
    </row>
    <row r="83" spans="1:72" x14ac:dyDescent="0.35">
      <c r="A83" s="177" t="s">
        <v>236</v>
      </c>
      <c r="B83" s="14" t="s">
        <v>71</v>
      </c>
      <c r="C83" s="106"/>
      <c r="D83" s="90">
        <v>8</v>
      </c>
      <c r="E83" s="90">
        <v>10</v>
      </c>
      <c r="F83" s="90">
        <v>12</v>
      </c>
      <c r="G83" s="90">
        <v>14</v>
      </c>
      <c r="H83" s="90">
        <v>14</v>
      </c>
      <c r="I83" s="90">
        <v>18</v>
      </c>
      <c r="J83" s="90">
        <v>18</v>
      </c>
      <c r="K83" s="90">
        <v>20</v>
      </c>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257"/>
      <c r="AM83" s="7"/>
      <c r="AN83" s="7"/>
      <c r="AO83" s="7"/>
      <c r="AP83" s="7"/>
      <c r="AQ83" s="7"/>
      <c r="AR83" s="7"/>
      <c r="AS83" s="7"/>
      <c r="AT83" s="7"/>
      <c r="AU83" s="7"/>
      <c r="AV83" s="7"/>
      <c r="AW83" s="7"/>
      <c r="AX83" s="7"/>
      <c r="AY83" s="7"/>
      <c r="AZ83" s="7"/>
      <c r="BA83" s="7"/>
      <c r="BB83" s="7"/>
      <c r="BC83" s="7"/>
      <c r="BD83" s="7"/>
      <c r="BE83" s="7"/>
      <c r="BF83" s="7"/>
      <c r="BG83" s="7"/>
      <c r="BH83" s="7"/>
      <c r="BI83" s="7"/>
      <c r="BJ83" s="25"/>
      <c r="BK83" s="7"/>
      <c r="BL83" s="7"/>
      <c r="BM83" s="7"/>
      <c r="BN83" s="226"/>
      <c r="BO83" s="143"/>
      <c r="BP83" s="143"/>
      <c r="BQ83" s="143"/>
      <c r="BR83" s="143"/>
      <c r="BS83" s="143"/>
      <c r="BT83" s="143"/>
    </row>
    <row r="84" spans="1:72" x14ac:dyDescent="0.35">
      <c r="A84" s="143" t="s">
        <v>328</v>
      </c>
      <c r="B84" s="14" t="s">
        <v>71</v>
      </c>
      <c r="C84" s="106"/>
      <c r="D84" s="90">
        <v>51</v>
      </c>
      <c r="E84" s="90">
        <v>57</v>
      </c>
      <c r="F84" s="90">
        <v>61</v>
      </c>
      <c r="G84" s="90">
        <v>70</v>
      </c>
      <c r="H84" s="90">
        <v>75</v>
      </c>
      <c r="I84" s="90">
        <v>82</v>
      </c>
      <c r="J84" s="90">
        <v>91</v>
      </c>
      <c r="K84" s="90">
        <v>104</v>
      </c>
      <c r="L84" s="90">
        <v>122</v>
      </c>
      <c r="M84" s="90">
        <v>168</v>
      </c>
      <c r="N84" s="90">
        <v>245</v>
      </c>
      <c r="O84" s="90">
        <v>261</v>
      </c>
      <c r="P84" s="90">
        <v>266</v>
      </c>
      <c r="Q84" s="90">
        <v>270</v>
      </c>
      <c r="R84" s="90">
        <v>297</v>
      </c>
      <c r="S84" s="90">
        <v>336</v>
      </c>
      <c r="T84" s="90">
        <v>421</v>
      </c>
      <c r="U84" s="90">
        <v>502</v>
      </c>
      <c r="V84" s="90">
        <v>542</v>
      </c>
      <c r="W84" s="90">
        <v>631</v>
      </c>
      <c r="X84" s="90">
        <v>767</v>
      </c>
      <c r="Y84" s="90">
        <v>903</v>
      </c>
      <c r="Z84" s="90">
        <v>954</v>
      </c>
      <c r="AA84" s="90">
        <v>1041</v>
      </c>
      <c r="AB84" s="90">
        <v>1046</v>
      </c>
      <c r="AC84" s="90">
        <v>1063</v>
      </c>
      <c r="AD84" s="90">
        <v>1198</v>
      </c>
      <c r="AE84" s="90">
        <v>1253</v>
      </c>
      <c r="AF84" s="90">
        <v>1267</v>
      </c>
      <c r="AG84" s="90">
        <v>1122</v>
      </c>
      <c r="AH84" s="90">
        <v>1225</v>
      </c>
      <c r="AI84" s="90">
        <v>1426</v>
      </c>
      <c r="AJ84" s="90">
        <v>1375</v>
      </c>
      <c r="AK84" s="90">
        <v>1287.4000000000001</v>
      </c>
      <c r="AL84" s="257">
        <v>1360.4</v>
      </c>
      <c r="AM84" s="25">
        <v>1478</v>
      </c>
      <c r="AN84" s="25">
        <v>2043</v>
      </c>
      <c r="AO84" s="25">
        <v>2036</v>
      </c>
      <c r="AP84" s="25">
        <v>2062</v>
      </c>
      <c r="AQ84" s="25">
        <v>2168</v>
      </c>
      <c r="AR84" s="25">
        <v>2264</v>
      </c>
      <c r="AS84" s="25">
        <v>2585</v>
      </c>
      <c r="AT84" s="25">
        <v>2561</v>
      </c>
      <c r="AU84" s="25">
        <v>3207</v>
      </c>
      <c r="AV84" s="25">
        <v>3107</v>
      </c>
      <c r="AW84" s="25">
        <v>3280</v>
      </c>
      <c r="AX84" s="25">
        <v>3252</v>
      </c>
      <c r="AY84" s="25">
        <v>3809</v>
      </c>
      <c r="AZ84" s="25">
        <v>3625</v>
      </c>
      <c r="BA84" s="25">
        <v>3749</v>
      </c>
      <c r="BB84" s="25">
        <v>3534</v>
      </c>
      <c r="BC84" s="25">
        <v>3462</v>
      </c>
      <c r="BD84" s="25">
        <v>3623</v>
      </c>
      <c r="BE84" s="25">
        <v>3735</v>
      </c>
      <c r="BF84" s="25">
        <v>3982</v>
      </c>
      <c r="BG84" s="25">
        <v>3971</v>
      </c>
      <c r="BH84" s="25">
        <v>4096</v>
      </c>
      <c r="BI84" s="25">
        <v>4270</v>
      </c>
      <c r="BJ84" s="25">
        <v>4641</v>
      </c>
      <c r="BK84" s="98">
        <v>4878</v>
      </c>
      <c r="BL84" s="98">
        <v>4928</v>
      </c>
      <c r="BM84" s="98">
        <v>5237</v>
      </c>
      <c r="BN84" s="98">
        <v>5431</v>
      </c>
      <c r="BO84" s="143"/>
      <c r="BP84" s="143"/>
      <c r="BQ84" s="143"/>
      <c r="BR84" s="143"/>
      <c r="BS84" s="143"/>
      <c r="BT84" s="143"/>
    </row>
    <row r="85" spans="1:72" ht="3.75" customHeight="1" x14ac:dyDescent="0.35">
      <c r="A85" s="183"/>
      <c r="B85" s="14"/>
      <c r="C85" s="106"/>
      <c r="D85" s="258"/>
      <c r="E85" s="258"/>
      <c r="F85" s="258"/>
      <c r="G85" s="258"/>
      <c r="H85" s="258"/>
      <c r="I85" s="258"/>
      <c r="J85" s="258"/>
      <c r="K85" s="258"/>
      <c r="L85" s="258"/>
      <c r="M85" s="258"/>
      <c r="N85" s="258"/>
      <c r="O85" s="258"/>
      <c r="P85" s="258"/>
      <c r="Q85" s="258"/>
      <c r="R85" s="258"/>
      <c r="S85" s="258"/>
      <c r="T85" s="258"/>
      <c r="U85" s="258"/>
      <c r="V85" s="258"/>
      <c r="W85" s="258"/>
      <c r="X85" s="258"/>
      <c r="Y85" s="258"/>
      <c r="Z85" s="258"/>
      <c r="AA85" s="258"/>
      <c r="AB85" s="258"/>
      <c r="AC85" s="258"/>
      <c r="AD85" s="258"/>
      <c r="AE85" s="258"/>
      <c r="AF85" s="258"/>
      <c r="AG85" s="258"/>
      <c r="AH85" s="258"/>
      <c r="AI85" s="258"/>
      <c r="AJ85" s="258"/>
      <c r="AK85" s="258"/>
      <c r="AL85" s="259"/>
      <c r="AM85" s="260"/>
      <c r="AN85" s="260"/>
      <c r="AO85" s="261"/>
      <c r="AP85" s="261"/>
      <c r="AQ85" s="261"/>
      <c r="AR85" s="261"/>
      <c r="AS85" s="261"/>
      <c r="AT85" s="261"/>
      <c r="AU85" s="261"/>
      <c r="AV85" s="261"/>
      <c r="AW85" s="261"/>
      <c r="AX85" s="261"/>
      <c r="AY85" s="261"/>
      <c r="AZ85" s="261"/>
      <c r="BA85" s="261"/>
      <c r="BB85" s="261"/>
      <c r="BC85" s="261"/>
      <c r="BD85" s="261"/>
      <c r="BE85" s="261"/>
      <c r="BF85" s="261"/>
      <c r="BG85" s="261"/>
      <c r="BH85" s="261"/>
      <c r="BI85" s="25"/>
      <c r="BJ85" s="25"/>
      <c r="BK85" s="221"/>
      <c r="BL85" s="221"/>
      <c r="BM85" s="221"/>
      <c r="BN85" s="226"/>
      <c r="BO85" s="143"/>
      <c r="BP85" s="143"/>
      <c r="BQ85" s="143"/>
      <c r="BR85" s="143"/>
      <c r="BS85" s="143"/>
      <c r="BT85" s="143"/>
    </row>
    <row r="86" spans="1:72" x14ac:dyDescent="0.35">
      <c r="A86" s="143" t="s">
        <v>329</v>
      </c>
      <c r="B86" s="14" t="s">
        <v>71</v>
      </c>
      <c r="C86" s="106"/>
      <c r="D86" s="90"/>
      <c r="E86" s="90"/>
      <c r="F86" s="90"/>
      <c r="G86" s="90"/>
      <c r="H86" s="90"/>
      <c r="I86" s="90"/>
      <c r="J86" s="90"/>
      <c r="K86" s="90"/>
      <c r="L86" s="90"/>
      <c r="M86" s="90"/>
      <c r="N86" s="90"/>
      <c r="O86" s="90"/>
      <c r="P86" s="90"/>
      <c r="Q86" s="90"/>
      <c r="R86" s="90"/>
      <c r="S86" s="90"/>
      <c r="T86" s="90"/>
      <c r="U86" s="90">
        <v>91</v>
      </c>
      <c r="V86" s="90">
        <v>147</v>
      </c>
      <c r="W86" s="90">
        <v>188</v>
      </c>
      <c r="X86" s="90">
        <v>192</v>
      </c>
      <c r="Y86" s="90">
        <v>263</v>
      </c>
      <c r="Z86" s="90">
        <v>135</v>
      </c>
      <c r="AA86" s="90">
        <v>108</v>
      </c>
      <c r="AB86" s="90">
        <v>141</v>
      </c>
      <c r="AC86" s="90">
        <v>57</v>
      </c>
      <c r="AD86" s="90">
        <v>82</v>
      </c>
      <c r="AE86" s="90">
        <v>129</v>
      </c>
      <c r="AF86" s="90">
        <v>67</v>
      </c>
      <c r="AG86" s="90">
        <v>52</v>
      </c>
      <c r="AH86" s="90">
        <v>55</v>
      </c>
      <c r="AI86" s="90">
        <v>51</v>
      </c>
      <c r="AJ86" s="90">
        <v>27</v>
      </c>
      <c r="AK86" s="90">
        <v>56.1</v>
      </c>
      <c r="AL86" s="257">
        <v>18.600000000000001</v>
      </c>
      <c r="AM86" s="25">
        <v>32</v>
      </c>
      <c r="AN86" s="25">
        <v>2614</v>
      </c>
      <c r="AO86" s="25">
        <v>3052</v>
      </c>
      <c r="AP86" s="25">
        <v>3395</v>
      </c>
      <c r="AQ86" s="25">
        <v>3502</v>
      </c>
      <c r="AR86" s="25">
        <v>4369</v>
      </c>
      <c r="AS86" s="25">
        <v>4046</v>
      </c>
      <c r="AT86" s="25">
        <v>4635</v>
      </c>
      <c r="AU86" s="25">
        <v>5361</v>
      </c>
      <c r="AV86" s="25">
        <v>5806</v>
      </c>
      <c r="AW86" s="25">
        <v>8473</v>
      </c>
      <c r="AX86" s="25">
        <v>5914</v>
      </c>
      <c r="AY86" s="25">
        <v>6464</v>
      </c>
      <c r="AZ86" s="25">
        <v>5954</v>
      </c>
      <c r="BA86" s="25">
        <v>6749</v>
      </c>
      <c r="BB86" s="25">
        <v>6799</v>
      </c>
      <c r="BC86" s="25">
        <v>6423</v>
      </c>
      <c r="BD86" s="25">
        <v>6726</v>
      </c>
      <c r="BE86" s="25">
        <v>7378</v>
      </c>
      <c r="BF86" s="25">
        <v>7698</v>
      </c>
      <c r="BG86" s="25">
        <v>7892</v>
      </c>
      <c r="BH86" s="25">
        <v>8242</v>
      </c>
      <c r="BI86" s="25">
        <v>9437</v>
      </c>
      <c r="BJ86" s="25">
        <v>9093</v>
      </c>
      <c r="BK86" s="98">
        <v>13455</v>
      </c>
      <c r="BL86" s="98">
        <v>17577</v>
      </c>
      <c r="BM86" s="98">
        <v>12792</v>
      </c>
      <c r="BN86" s="98">
        <v>13663</v>
      </c>
      <c r="BO86" s="143"/>
      <c r="BP86" s="143"/>
      <c r="BQ86" s="143"/>
      <c r="BR86" s="143"/>
      <c r="BS86" s="143"/>
      <c r="BT86" s="143"/>
    </row>
    <row r="87" spans="1:72" ht="3.75" customHeight="1" x14ac:dyDescent="0.35">
      <c r="A87" s="173"/>
      <c r="B87" s="174"/>
      <c r="C87" s="106"/>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257"/>
      <c r="AM87" s="260"/>
      <c r="AN87" s="260"/>
      <c r="AO87" s="261"/>
      <c r="AP87" s="261"/>
      <c r="AQ87" s="261"/>
      <c r="AR87" s="261"/>
      <c r="AS87" s="261"/>
      <c r="AT87" s="261"/>
      <c r="AU87" s="261"/>
      <c r="AV87" s="261"/>
      <c r="AW87" s="261"/>
      <c r="AX87" s="261"/>
      <c r="AY87" s="261"/>
      <c r="AZ87" s="261"/>
      <c r="BA87" s="261"/>
      <c r="BB87" s="261"/>
      <c r="BC87" s="261"/>
      <c r="BD87" s="261"/>
      <c r="BE87" s="261"/>
      <c r="BF87" s="261"/>
      <c r="BG87" s="261"/>
      <c r="BH87" s="261"/>
      <c r="BI87" s="25"/>
      <c r="BJ87" s="25"/>
      <c r="BK87" s="221"/>
      <c r="BL87" s="221"/>
      <c r="BM87" s="221"/>
      <c r="BN87" s="226"/>
      <c r="BO87" s="143"/>
      <c r="BP87" s="143"/>
      <c r="BQ87" s="143"/>
      <c r="BR87" s="143"/>
      <c r="BS87" s="143"/>
      <c r="BT87" s="143"/>
    </row>
    <row r="88" spans="1:72" x14ac:dyDescent="0.35">
      <c r="A88" s="143" t="s">
        <v>330</v>
      </c>
      <c r="B88" s="174"/>
      <c r="C88" s="106"/>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169"/>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7"/>
      <c r="BL88" s="7"/>
      <c r="BM88" s="7"/>
      <c r="BN88" s="226"/>
      <c r="BO88" s="143"/>
      <c r="BP88" s="143"/>
      <c r="BQ88" s="143"/>
      <c r="BR88" s="143"/>
      <c r="BS88" s="143"/>
      <c r="BT88" s="143"/>
    </row>
    <row r="89" spans="1:72" x14ac:dyDescent="0.35">
      <c r="A89" s="170" t="s">
        <v>331</v>
      </c>
      <c r="B89" s="14" t="s">
        <v>71</v>
      </c>
      <c r="C89" s="106" t="s">
        <v>626</v>
      </c>
      <c r="D89" s="90">
        <v>25</v>
      </c>
      <c r="E89" s="90">
        <v>14</v>
      </c>
      <c r="F89" s="90">
        <v>14</v>
      </c>
      <c r="G89" s="90">
        <v>11</v>
      </c>
      <c r="H89" s="90">
        <v>14</v>
      </c>
      <c r="I89" s="90">
        <v>14</v>
      </c>
      <c r="J89" s="90">
        <v>45</v>
      </c>
      <c r="K89" s="90">
        <v>85</v>
      </c>
      <c r="L89" s="90">
        <v>15</v>
      </c>
      <c r="M89" s="90">
        <v>18</v>
      </c>
      <c r="N89" s="90">
        <v>310</v>
      </c>
      <c r="O89" s="90">
        <v>-15</v>
      </c>
      <c r="P89" s="90">
        <v>-144</v>
      </c>
      <c r="Q89" s="90">
        <v>-84</v>
      </c>
      <c r="R89" s="90">
        <v>19</v>
      </c>
      <c r="S89" s="90">
        <v>130</v>
      </c>
      <c r="T89" s="90">
        <v>164</v>
      </c>
      <c r="U89" s="90">
        <v>169</v>
      </c>
      <c r="V89" s="90">
        <v>173</v>
      </c>
      <c r="W89" s="90">
        <v>201</v>
      </c>
      <c r="X89" s="90">
        <v>254</v>
      </c>
      <c r="Y89" s="90">
        <v>248</v>
      </c>
      <c r="Z89" s="90">
        <v>295</v>
      </c>
      <c r="AA89" s="90">
        <v>447</v>
      </c>
      <c r="AB89" s="90">
        <v>489</v>
      </c>
      <c r="AC89" s="90">
        <v>496</v>
      </c>
      <c r="AD89" s="90">
        <v>1148</v>
      </c>
      <c r="AE89" s="90">
        <v>504</v>
      </c>
      <c r="AF89" s="90">
        <v>277</v>
      </c>
      <c r="AG89" s="90">
        <v>242</v>
      </c>
      <c r="AH89" s="90">
        <v>293</v>
      </c>
      <c r="AI89" s="90">
        <v>197</v>
      </c>
      <c r="AJ89" s="90">
        <v>121</v>
      </c>
      <c r="AK89" s="90">
        <v>125.20736226231107</v>
      </c>
      <c r="AL89" s="257">
        <v>128.70911722141824</v>
      </c>
      <c r="AM89" s="25">
        <v>117</v>
      </c>
      <c r="AN89" s="25">
        <v>189</v>
      </c>
      <c r="AO89" s="25">
        <v>80</v>
      </c>
      <c r="AP89" s="25">
        <v>76</v>
      </c>
      <c r="AQ89" s="25">
        <v>57</v>
      </c>
      <c r="AR89" s="25">
        <v>56</v>
      </c>
      <c r="AS89" s="25">
        <v>49</v>
      </c>
      <c r="AT89" s="25">
        <v>58</v>
      </c>
      <c r="AU89" s="25">
        <v>57</v>
      </c>
      <c r="AV89" s="25">
        <v>46</v>
      </c>
      <c r="AW89" s="25">
        <v>46</v>
      </c>
      <c r="AX89" s="25">
        <v>57</v>
      </c>
      <c r="AY89" s="25">
        <v>62</v>
      </c>
      <c r="AZ89" s="25">
        <v>57</v>
      </c>
      <c r="BA89" s="25">
        <v>56</v>
      </c>
      <c r="BB89" s="25">
        <v>61</v>
      </c>
      <c r="BC89" s="25">
        <v>64</v>
      </c>
      <c r="BD89" s="25">
        <v>75</v>
      </c>
      <c r="BE89" s="25">
        <v>90</v>
      </c>
      <c r="BF89" s="25">
        <v>89</v>
      </c>
      <c r="BG89" s="25">
        <v>58</v>
      </c>
      <c r="BH89" s="25">
        <v>50</v>
      </c>
      <c r="BI89" s="25">
        <v>58</v>
      </c>
      <c r="BJ89" s="25">
        <v>55</v>
      </c>
      <c r="BK89" s="70" t="s">
        <v>83</v>
      </c>
      <c r="BL89" s="70" t="s">
        <v>83</v>
      </c>
      <c r="BM89" s="70" t="s">
        <v>83</v>
      </c>
      <c r="BN89" s="70" t="s">
        <v>83</v>
      </c>
      <c r="BO89" s="143"/>
      <c r="BP89" s="143"/>
      <c r="BQ89" s="143"/>
      <c r="BR89" s="143"/>
      <c r="BS89" s="143"/>
      <c r="BT89" s="143"/>
    </row>
    <row r="90" spans="1:72" x14ac:dyDescent="0.35">
      <c r="A90" s="177" t="s">
        <v>332</v>
      </c>
      <c r="B90" s="14" t="s">
        <v>71</v>
      </c>
      <c r="C90" s="106"/>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257"/>
      <c r="AM90" s="7"/>
      <c r="AN90" s="7"/>
      <c r="AO90" s="7"/>
      <c r="AP90" s="7"/>
      <c r="AQ90" s="7"/>
      <c r="AR90" s="7"/>
      <c r="AS90" s="7"/>
      <c r="AT90" s="7"/>
      <c r="AU90" s="7"/>
      <c r="AV90" s="7"/>
      <c r="AW90" s="7"/>
      <c r="AX90" s="7"/>
      <c r="AY90" s="7"/>
      <c r="AZ90" s="7"/>
      <c r="BA90" s="7"/>
      <c r="BB90" s="7"/>
      <c r="BC90" s="7"/>
      <c r="BD90" s="7"/>
      <c r="BE90" s="7"/>
      <c r="BF90" s="7"/>
      <c r="BG90" s="7"/>
      <c r="BH90" s="7"/>
      <c r="BI90" s="7"/>
      <c r="BJ90" s="25"/>
      <c r="BK90" s="70"/>
      <c r="BL90" s="70"/>
      <c r="BM90" s="70"/>
      <c r="BN90" s="70"/>
      <c r="BO90" s="143"/>
      <c r="BP90" s="143"/>
      <c r="BQ90" s="143"/>
      <c r="BR90" s="143"/>
      <c r="BS90" s="143"/>
      <c r="BT90" s="143"/>
    </row>
    <row r="91" spans="1:72" x14ac:dyDescent="0.35">
      <c r="A91" s="170" t="s">
        <v>333</v>
      </c>
      <c r="B91" s="14" t="s">
        <v>71</v>
      </c>
      <c r="C91" s="106" t="s">
        <v>626</v>
      </c>
      <c r="D91" s="90">
        <v>3</v>
      </c>
      <c r="E91" s="90">
        <v>19</v>
      </c>
      <c r="F91" s="90">
        <v>17</v>
      </c>
      <c r="G91" s="90">
        <v>16</v>
      </c>
      <c r="H91" s="90">
        <v>43</v>
      </c>
      <c r="I91" s="90">
        <v>185</v>
      </c>
      <c r="J91" s="90">
        <v>-35</v>
      </c>
      <c r="K91" s="90">
        <v>6</v>
      </c>
      <c r="L91" s="90">
        <v>-23</v>
      </c>
      <c r="M91" s="90">
        <v>3</v>
      </c>
      <c r="N91" s="90">
        <v>-39</v>
      </c>
      <c r="O91" s="90">
        <v>1</v>
      </c>
      <c r="P91" s="90">
        <v>-21</v>
      </c>
      <c r="Q91" s="90">
        <v>10</v>
      </c>
      <c r="R91" s="90">
        <v>7</v>
      </c>
      <c r="S91" s="90">
        <v>17</v>
      </c>
      <c r="T91" s="90">
        <v>89</v>
      </c>
      <c r="U91" s="90">
        <v>67</v>
      </c>
      <c r="V91" s="90">
        <v>90</v>
      </c>
      <c r="W91" s="90">
        <v>41</v>
      </c>
      <c r="X91" s="90">
        <v>84</v>
      </c>
      <c r="Y91" s="90">
        <v>110</v>
      </c>
      <c r="Z91" s="90">
        <v>17</v>
      </c>
      <c r="AA91" s="90">
        <v>173</v>
      </c>
      <c r="AB91" s="90">
        <v>3</v>
      </c>
      <c r="AC91" s="90">
        <v>76</v>
      </c>
      <c r="AD91" s="90">
        <v>48</v>
      </c>
      <c r="AE91" s="90">
        <v>93</v>
      </c>
      <c r="AF91" s="90">
        <v>83</v>
      </c>
      <c r="AG91" s="90">
        <v>97</v>
      </c>
      <c r="AH91" s="90">
        <v>83</v>
      </c>
      <c r="AI91" s="90">
        <v>142</v>
      </c>
      <c r="AJ91" s="90">
        <v>157</v>
      </c>
      <c r="AK91" s="90">
        <v>157.23715260848368</v>
      </c>
      <c r="AL91" s="257">
        <v>137.28972503617948</v>
      </c>
      <c r="AM91" s="25">
        <v>102</v>
      </c>
      <c r="AN91" s="25">
        <v>117</v>
      </c>
      <c r="AO91" s="25">
        <v>111</v>
      </c>
      <c r="AP91" s="25">
        <v>115</v>
      </c>
      <c r="AQ91" s="25">
        <v>129</v>
      </c>
      <c r="AR91" s="25">
        <v>124</v>
      </c>
      <c r="AS91" s="25">
        <v>130</v>
      </c>
      <c r="AT91" s="25">
        <v>110</v>
      </c>
      <c r="AU91" s="25">
        <v>110</v>
      </c>
      <c r="AV91" s="25">
        <v>118</v>
      </c>
      <c r="AW91" s="25">
        <v>132</v>
      </c>
      <c r="AX91" s="25">
        <v>156</v>
      </c>
      <c r="AY91" s="25">
        <v>169</v>
      </c>
      <c r="AZ91" s="25">
        <v>184</v>
      </c>
      <c r="BA91" s="25">
        <v>164</v>
      </c>
      <c r="BB91" s="25">
        <v>197</v>
      </c>
      <c r="BC91" s="25">
        <v>188</v>
      </c>
      <c r="BD91" s="25">
        <v>201</v>
      </c>
      <c r="BE91" s="25">
        <v>190</v>
      </c>
      <c r="BF91" s="25">
        <v>135</v>
      </c>
      <c r="BG91" s="25">
        <v>199</v>
      </c>
      <c r="BH91" s="25">
        <v>185</v>
      </c>
      <c r="BI91" s="25">
        <v>199</v>
      </c>
      <c r="BJ91" s="25">
        <v>200</v>
      </c>
      <c r="BK91" s="70" t="s">
        <v>83</v>
      </c>
      <c r="BL91" s="70" t="s">
        <v>83</v>
      </c>
      <c r="BM91" s="70" t="s">
        <v>83</v>
      </c>
      <c r="BN91" s="70" t="s">
        <v>83</v>
      </c>
      <c r="BO91" s="143"/>
      <c r="BP91" s="143"/>
      <c r="BQ91" s="143"/>
      <c r="BR91" s="143"/>
      <c r="BS91" s="143"/>
      <c r="BT91" s="143"/>
    </row>
    <row r="92" spans="1:72" x14ac:dyDescent="0.35">
      <c r="A92" s="182" t="s">
        <v>334</v>
      </c>
      <c r="B92" s="14" t="s">
        <v>71</v>
      </c>
      <c r="C92" s="106" t="s">
        <v>626</v>
      </c>
      <c r="D92" s="90">
        <v>30</v>
      </c>
      <c r="E92" s="90">
        <v>28</v>
      </c>
      <c r="F92" s="90">
        <v>28</v>
      </c>
      <c r="G92" s="90">
        <v>28</v>
      </c>
      <c r="H92" s="90">
        <v>28</v>
      </c>
      <c r="I92" s="90">
        <v>28</v>
      </c>
      <c r="J92" s="90">
        <v>48</v>
      </c>
      <c r="K92" s="90">
        <v>50</v>
      </c>
      <c r="L92" s="90">
        <v>34</v>
      </c>
      <c r="M92" s="90">
        <v>21</v>
      </c>
      <c r="N92" s="90">
        <v>19</v>
      </c>
      <c r="O92" s="90">
        <v>21</v>
      </c>
      <c r="P92" s="90">
        <v>6</v>
      </c>
      <c r="Q92" s="90">
        <v>4</v>
      </c>
      <c r="R92" s="90">
        <v>12</v>
      </c>
      <c r="S92" s="90">
        <v>113</v>
      </c>
      <c r="T92" s="90">
        <v>91</v>
      </c>
      <c r="U92" s="90">
        <v>86</v>
      </c>
      <c r="V92" s="90">
        <v>104</v>
      </c>
      <c r="W92" s="90">
        <v>163</v>
      </c>
      <c r="X92" s="90">
        <v>223</v>
      </c>
      <c r="Y92" s="90">
        <v>196</v>
      </c>
      <c r="Z92" s="90">
        <v>216</v>
      </c>
      <c r="AA92" s="90">
        <v>166</v>
      </c>
      <c r="AB92" s="90">
        <v>157</v>
      </c>
      <c r="AC92" s="90">
        <v>145</v>
      </c>
      <c r="AD92" s="90">
        <v>142</v>
      </c>
      <c r="AE92" s="90">
        <v>172</v>
      </c>
      <c r="AF92" s="90">
        <v>171</v>
      </c>
      <c r="AG92" s="90">
        <v>189</v>
      </c>
      <c r="AH92" s="90">
        <v>187</v>
      </c>
      <c r="AI92" s="90">
        <v>199</v>
      </c>
      <c r="AJ92" s="90">
        <v>205</v>
      </c>
      <c r="AK92" s="90">
        <v>196.0611409068747</v>
      </c>
      <c r="AL92" s="257">
        <v>191.63357452966716</v>
      </c>
      <c r="AM92" s="25">
        <v>210</v>
      </c>
      <c r="AN92" s="25">
        <v>237</v>
      </c>
      <c r="AO92" s="25">
        <v>266</v>
      </c>
      <c r="AP92" s="25">
        <v>276</v>
      </c>
      <c r="AQ92" s="25">
        <v>114</v>
      </c>
      <c r="AR92" s="25">
        <v>98</v>
      </c>
      <c r="AS92" s="25">
        <v>105</v>
      </c>
      <c r="AT92" s="25">
        <v>81</v>
      </c>
      <c r="AU92" s="25">
        <v>69</v>
      </c>
      <c r="AV92" s="25">
        <v>55</v>
      </c>
      <c r="AW92" s="25">
        <v>48</v>
      </c>
      <c r="AX92" s="25">
        <v>48</v>
      </c>
      <c r="AY92" s="25">
        <v>51</v>
      </c>
      <c r="AZ92" s="25">
        <v>51</v>
      </c>
      <c r="BA92" s="25">
        <v>53</v>
      </c>
      <c r="BB92" s="25">
        <v>57</v>
      </c>
      <c r="BC92" s="25">
        <v>58</v>
      </c>
      <c r="BD92" s="25">
        <v>54</v>
      </c>
      <c r="BE92" s="25">
        <v>53</v>
      </c>
      <c r="BF92" s="25">
        <v>51</v>
      </c>
      <c r="BG92" s="25">
        <v>55</v>
      </c>
      <c r="BH92" s="25">
        <v>54</v>
      </c>
      <c r="BI92" s="25">
        <v>55</v>
      </c>
      <c r="BJ92" s="25">
        <v>59</v>
      </c>
      <c r="BK92" s="70" t="s">
        <v>83</v>
      </c>
      <c r="BL92" s="70" t="s">
        <v>83</v>
      </c>
      <c r="BM92" s="70" t="s">
        <v>83</v>
      </c>
      <c r="BN92" s="70" t="s">
        <v>83</v>
      </c>
      <c r="BO92" s="143"/>
      <c r="BP92" s="143"/>
      <c r="BQ92" s="143"/>
      <c r="BR92" s="143"/>
      <c r="BS92" s="143"/>
      <c r="BT92" s="143"/>
    </row>
    <row r="93" spans="1:72" x14ac:dyDescent="0.35">
      <c r="A93" s="170" t="s">
        <v>335</v>
      </c>
      <c r="B93" s="14" t="s">
        <v>71</v>
      </c>
      <c r="C93" s="106" t="s">
        <v>626</v>
      </c>
      <c r="D93" s="90">
        <v>3</v>
      </c>
      <c r="E93" s="90">
        <v>1</v>
      </c>
      <c r="F93" s="90">
        <v>1</v>
      </c>
      <c r="G93" s="90">
        <v>1</v>
      </c>
      <c r="H93" s="90">
        <v>1</v>
      </c>
      <c r="I93" s="90">
        <v>1</v>
      </c>
      <c r="J93" s="90">
        <v>2</v>
      </c>
      <c r="K93" s="90">
        <v>3</v>
      </c>
      <c r="L93" s="90">
        <v>18</v>
      </c>
      <c r="M93" s="90">
        <v>14</v>
      </c>
      <c r="N93" s="90">
        <v>11</v>
      </c>
      <c r="O93" s="90">
        <v>25</v>
      </c>
      <c r="P93" s="90">
        <v>45</v>
      </c>
      <c r="Q93" s="90">
        <v>129</v>
      </c>
      <c r="R93" s="90">
        <v>83</v>
      </c>
      <c r="S93" s="90">
        <v>34</v>
      </c>
      <c r="T93" s="90">
        <v>37</v>
      </c>
      <c r="U93" s="90">
        <v>42</v>
      </c>
      <c r="V93" s="90">
        <v>55</v>
      </c>
      <c r="W93" s="90">
        <v>71</v>
      </c>
      <c r="X93" s="90">
        <v>79</v>
      </c>
      <c r="Y93" s="90">
        <v>85</v>
      </c>
      <c r="Z93" s="90">
        <v>92</v>
      </c>
      <c r="AA93" s="90">
        <v>104</v>
      </c>
      <c r="AB93" s="90">
        <v>144</v>
      </c>
      <c r="AC93" s="90">
        <v>130</v>
      </c>
      <c r="AD93" s="90">
        <v>170</v>
      </c>
      <c r="AE93" s="90">
        <v>182</v>
      </c>
      <c r="AF93" s="90">
        <v>179</v>
      </c>
      <c r="AG93" s="90">
        <v>168</v>
      </c>
      <c r="AH93" s="90">
        <v>152</v>
      </c>
      <c r="AI93" s="90">
        <v>143</v>
      </c>
      <c r="AJ93" s="90">
        <v>141</v>
      </c>
      <c r="AK93" s="90">
        <v>143.6487567040468</v>
      </c>
      <c r="AL93" s="257">
        <v>117.26830680173661</v>
      </c>
      <c r="AM93" s="25">
        <v>106</v>
      </c>
      <c r="AN93" s="25">
        <v>93</v>
      </c>
      <c r="AO93" s="25">
        <v>135</v>
      </c>
      <c r="AP93" s="25">
        <v>121</v>
      </c>
      <c r="AQ93" s="25">
        <v>130</v>
      </c>
      <c r="AR93" s="25">
        <v>130</v>
      </c>
      <c r="AS93" s="25">
        <v>145</v>
      </c>
      <c r="AT93" s="25">
        <v>168</v>
      </c>
      <c r="AU93" s="25">
        <v>165</v>
      </c>
      <c r="AV93" s="25">
        <v>164</v>
      </c>
      <c r="AW93" s="25">
        <v>171</v>
      </c>
      <c r="AX93" s="25">
        <v>166</v>
      </c>
      <c r="AY93" s="25">
        <v>170</v>
      </c>
      <c r="AZ93" s="25">
        <v>168</v>
      </c>
      <c r="BA93" s="25">
        <v>194</v>
      </c>
      <c r="BB93" s="25">
        <v>205</v>
      </c>
      <c r="BC93" s="25">
        <v>202</v>
      </c>
      <c r="BD93" s="25">
        <v>200</v>
      </c>
      <c r="BE93" s="25">
        <v>234</v>
      </c>
      <c r="BF93" s="25">
        <v>235</v>
      </c>
      <c r="BG93" s="25">
        <v>230</v>
      </c>
      <c r="BH93" s="25">
        <v>230</v>
      </c>
      <c r="BI93" s="25">
        <v>249</v>
      </c>
      <c r="BJ93" s="25">
        <v>239</v>
      </c>
      <c r="BK93" s="70" t="s">
        <v>83</v>
      </c>
      <c r="BL93" s="70" t="s">
        <v>83</v>
      </c>
      <c r="BM93" s="70" t="s">
        <v>83</v>
      </c>
      <c r="BN93" s="70" t="s">
        <v>83</v>
      </c>
      <c r="BO93" s="143"/>
      <c r="BP93" s="143"/>
      <c r="BQ93" s="143"/>
      <c r="BR93" s="143"/>
      <c r="BS93" s="143"/>
      <c r="BT93" s="143"/>
    </row>
    <row r="94" spans="1:72" x14ac:dyDescent="0.35">
      <c r="A94" s="170" t="s">
        <v>336</v>
      </c>
      <c r="B94" s="14" t="s">
        <v>71</v>
      </c>
      <c r="C94" s="106" t="s">
        <v>626</v>
      </c>
      <c r="D94" s="90">
        <v>2</v>
      </c>
      <c r="E94" s="90">
        <v>2</v>
      </c>
      <c r="F94" s="90">
        <v>2</v>
      </c>
      <c r="G94" s="90">
        <v>5</v>
      </c>
      <c r="H94" s="90">
        <v>6</v>
      </c>
      <c r="I94" s="90">
        <v>8</v>
      </c>
      <c r="J94" s="90">
        <v>8</v>
      </c>
      <c r="K94" s="90">
        <v>4</v>
      </c>
      <c r="L94" s="90">
        <v>13</v>
      </c>
      <c r="M94" s="90">
        <v>10</v>
      </c>
      <c r="N94" s="90">
        <v>10</v>
      </c>
      <c r="O94" s="90">
        <v>11</v>
      </c>
      <c r="P94" s="90">
        <v>11</v>
      </c>
      <c r="Q94" s="90">
        <v>4</v>
      </c>
      <c r="R94" s="90">
        <v>10</v>
      </c>
      <c r="S94" s="90">
        <v>51</v>
      </c>
      <c r="T94" s="90">
        <v>1</v>
      </c>
      <c r="U94" s="90">
        <v>38</v>
      </c>
      <c r="V94" s="90">
        <v>106</v>
      </c>
      <c r="W94" s="90">
        <v>26</v>
      </c>
      <c r="X94" s="90">
        <v>72</v>
      </c>
      <c r="Y94" s="90">
        <v>72</v>
      </c>
      <c r="Z94" s="90">
        <v>145</v>
      </c>
      <c r="AA94" s="90">
        <v>76</v>
      </c>
      <c r="AB94" s="90">
        <v>87</v>
      </c>
      <c r="AC94" s="90">
        <v>99</v>
      </c>
      <c r="AD94" s="90">
        <v>115</v>
      </c>
      <c r="AE94" s="90">
        <v>88</v>
      </c>
      <c r="AF94" s="90">
        <v>87</v>
      </c>
      <c r="AG94" s="90">
        <v>92</v>
      </c>
      <c r="AH94" s="90">
        <v>102</v>
      </c>
      <c r="AI94" s="90">
        <v>107</v>
      </c>
      <c r="AJ94" s="90">
        <v>108</v>
      </c>
      <c r="AK94" s="90">
        <v>124.2367625548513</v>
      </c>
      <c r="AL94" s="257">
        <v>125.84891461649782</v>
      </c>
      <c r="AM94" s="25">
        <v>137</v>
      </c>
      <c r="AN94" s="25">
        <v>115</v>
      </c>
      <c r="AO94" s="25">
        <v>150</v>
      </c>
      <c r="AP94" s="25">
        <v>178</v>
      </c>
      <c r="AQ94" s="25">
        <v>168</v>
      </c>
      <c r="AR94" s="25">
        <v>188</v>
      </c>
      <c r="AS94" s="25">
        <v>300</v>
      </c>
      <c r="AT94" s="25">
        <v>483</v>
      </c>
      <c r="AU94" s="25">
        <v>353</v>
      </c>
      <c r="AV94" s="25">
        <v>256</v>
      </c>
      <c r="AW94" s="25">
        <v>230</v>
      </c>
      <c r="AX94" s="25">
        <v>225</v>
      </c>
      <c r="AY94" s="25">
        <v>228</v>
      </c>
      <c r="AZ94" s="25">
        <v>217</v>
      </c>
      <c r="BA94" s="25">
        <v>261</v>
      </c>
      <c r="BB94" s="25">
        <v>276</v>
      </c>
      <c r="BC94" s="25">
        <v>290</v>
      </c>
      <c r="BD94" s="25">
        <v>315</v>
      </c>
      <c r="BE94" s="25">
        <v>370</v>
      </c>
      <c r="BF94" s="25">
        <v>439</v>
      </c>
      <c r="BG94" s="25">
        <v>393</v>
      </c>
      <c r="BH94" s="25">
        <v>469</v>
      </c>
      <c r="BI94" s="25">
        <v>412</v>
      </c>
      <c r="BJ94" s="25">
        <v>463</v>
      </c>
      <c r="BK94" s="70" t="s">
        <v>83</v>
      </c>
      <c r="BL94" s="70" t="s">
        <v>83</v>
      </c>
      <c r="BM94" s="70" t="s">
        <v>83</v>
      </c>
      <c r="BN94" s="70" t="s">
        <v>83</v>
      </c>
      <c r="BO94" s="143"/>
      <c r="BP94" s="143"/>
      <c r="BQ94" s="143"/>
      <c r="BR94" s="143"/>
      <c r="BS94" s="143"/>
      <c r="BT94" s="143"/>
    </row>
    <row r="95" spans="1:72" x14ac:dyDescent="0.35">
      <c r="A95" s="172" t="s">
        <v>337</v>
      </c>
      <c r="B95" s="14" t="s">
        <v>71</v>
      </c>
      <c r="C95" s="106" t="s">
        <v>626</v>
      </c>
      <c r="D95" s="90">
        <v>44</v>
      </c>
      <c r="E95" s="90">
        <v>47</v>
      </c>
      <c r="F95" s="90">
        <v>58</v>
      </c>
      <c r="G95" s="90">
        <v>86</v>
      </c>
      <c r="H95" s="90">
        <v>77</v>
      </c>
      <c r="I95" s="90">
        <v>124</v>
      </c>
      <c r="J95" s="90">
        <v>130</v>
      </c>
      <c r="K95" s="90">
        <v>126</v>
      </c>
      <c r="L95" s="90">
        <v>112</v>
      </c>
      <c r="M95" s="90">
        <v>145</v>
      </c>
      <c r="N95" s="90">
        <v>125</v>
      </c>
      <c r="O95" s="90">
        <v>110</v>
      </c>
      <c r="P95" s="90">
        <v>135</v>
      </c>
      <c r="Q95" s="90">
        <v>103</v>
      </c>
      <c r="R95" s="90">
        <v>95</v>
      </c>
      <c r="S95" s="90">
        <v>96</v>
      </c>
      <c r="T95" s="90">
        <v>131</v>
      </c>
      <c r="U95" s="90">
        <v>122</v>
      </c>
      <c r="V95" s="90">
        <v>242</v>
      </c>
      <c r="W95" s="90">
        <v>258</v>
      </c>
      <c r="X95" s="90">
        <v>210</v>
      </c>
      <c r="Y95" s="90">
        <v>318</v>
      </c>
      <c r="Z95" s="90">
        <v>502</v>
      </c>
      <c r="AA95" s="90">
        <v>506</v>
      </c>
      <c r="AB95" s="90">
        <v>539</v>
      </c>
      <c r="AC95" s="90">
        <v>576</v>
      </c>
      <c r="AD95" s="90">
        <v>638</v>
      </c>
      <c r="AE95" s="90">
        <v>753</v>
      </c>
      <c r="AF95" s="90">
        <v>762</v>
      </c>
      <c r="AG95" s="90">
        <v>720</v>
      </c>
      <c r="AH95" s="90">
        <v>881</v>
      </c>
      <c r="AI95" s="90">
        <v>899</v>
      </c>
      <c r="AJ95" s="90">
        <v>926</v>
      </c>
      <c r="AK95" s="90">
        <v>934.68751828376401</v>
      </c>
      <c r="AL95" s="257">
        <v>901.91722141823448</v>
      </c>
      <c r="AM95" s="25">
        <v>641</v>
      </c>
      <c r="AN95" s="25">
        <v>296</v>
      </c>
      <c r="AO95" s="25">
        <v>295</v>
      </c>
      <c r="AP95" s="25">
        <v>299</v>
      </c>
      <c r="AQ95" s="25">
        <v>384</v>
      </c>
      <c r="AR95" s="25">
        <v>412</v>
      </c>
      <c r="AS95" s="25">
        <v>399</v>
      </c>
      <c r="AT95" s="25">
        <v>137</v>
      </c>
      <c r="AU95" s="25">
        <v>456</v>
      </c>
      <c r="AV95" s="25">
        <v>102</v>
      </c>
      <c r="AW95" s="25">
        <v>19</v>
      </c>
      <c r="AX95" s="25">
        <v>21</v>
      </c>
      <c r="AY95" s="25">
        <v>24</v>
      </c>
      <c r="AZ95" s="25">
        <v>25</v>
      </c>
      <c r="BA95" s="25">
        <v>26</v>
      </c>
      <c r="BB95" s="25">
        <v>27</v>
      </c>
      <c r="BC95" s="25">
        <v>28</v>
      </c>
      <c r="BD95" s="25">
        <v>34</v>
      </c>
      <c r="BE95" s="25">
        <v>36</v>
      </c>
      <c r="BF95" s="25">
        <v>44</v>
      </c>
      <c r="BG95" s="25">
        <v>39</v>
      </c>
      <c r="BH95" s="25">
        <v>36</v>
      </c>
      <c r="BI95" s="25">
        <v>35</v>
      </c>
      <c r="BJ95" s="25">
        <v>41</v>
      </c>
      <c r="BK95" s="70" t="s">
        <v>83</v>
      </c>
      <c r="BL95" s="70" t="s">
        <v>83</v>
      </c>
      <c r="BM95" s="70" t="s">
        <v>83</v>
      </c>
      <c r="BN95" s="70" t="s">
        <v>83</v>
      </c>
      <c r="BO95" s="143"/>
      <c r="BP95" s="143"/>
      <c r="BQ95" s="143"/>
      <c r="BR95" s="143"/>
      <c r="BS95" s="143"/>
      <c r="BT95" s="143"/>
    </row>
    <row r="96" spans="1:72" x14ac:dyDescent="0.35">
      <c r="A96" s="172" t="s">
        <v>338</v>
      </c>
      <c r="B96" s="14" t="s">
        <v>71</v>
      </c>
      <c r="C96" s="106" t="s">
        <v>626</v>
      </c>
      <c r="D96" s="258"/>
      <c r="E96" s="258"/>
      <c r="F96" s="258"/>
      <c r="G96" s="258">
        <v>21</v>
      </c>
      <c r="H96" s="258">
        <v>35</v>
      </c>
      <c r="I96" s="258"/>
      <c r="J96" s="258">
        <v>4</v>
      </c>
      <c r="K96" s="258">
        <v>40</v>
      </c>
      <c r="L96" s="258">
        <v>52</v>
      </c>
      <c r="M96" s="258">
        <v>37</v>
      </c>
      <c r="N96" s="258">
        <v>29</v>
      </c>
      <c r="O96" s="258">
        <v>32</v>
      </c>
      <c r="P96" s="258">
        <v>36</v>
      </c>
      <c r="Q96" s="258">
        <v>46</v>
      </c>
      <c r="R96" s="258">
        <v>49</v>
      </c>
      <c r="S96" s="258"/>
      <c r="T96" s="258"/>
      <c r="U96" s="258"/>
      <c r="V96" s="258"/>
      <c r="W96" s="258"/>
      <c r="X96" s="258"/>
      <c r="Y96" s="258"/>
      <c r="Z96" s="258"/>
      <c r="AA96" s="258"/>
      <c r="AB96" s="258"/>
      <c r="AC96" s="258"/>
      <c r="AD96" s="258"/>
      <c r="AE96" s="258"/>
      <c r="AF96" s="258"/>
      <c r="AG96" s="258"/>
      <c r="AH96" s="258"/>
      <c r="AI96" s="258"/>
      <c r="AJ96" s="258"/>
      <c r="AK96" s="258"/>
      <c r="AL96" s="259"/>
      <c r="AM96" s="25">
        <v>108</v>
      </c>
      <c r="AN96" s="25">
        <v>269</v>
      </c>
      <c r="AO96" s="25">
        <v>219</v>
      </c>
      <c r="AP96" s="25">
        <v>224</v>
      </c>
      <c r="AQ96" s="25">
        <v>452</v>
      </c>
      <c r="AR96" s="25">
        <v>321</v>
      </c>
      <c r="AS96" s="25">
        <v>570</v>
      </c>
      <c r="AT96" s="25">
        <v>856</v>
      </c>
      <c r="AU96" s="25">
        <v>1343</v>
      </c>
      <c r="AV96" s="25">
        <v>1006</v>
      </c>
      <c r="AW96" s="25">
        <v>684</v>
      </c>
      <c r="AX96" s="25">
        <v>498</v>
      </c>
      <c r="AY96" s="25">
        <v>256</v>
      </c>
      <c r="AZ96" s="25">
        <v>119</v>
      </c>
      <c r="BA96" s="25">
        <v>127</v>
      </c>
      <c r="BB96" s="25">
        <v>142</v>
      </c>
      <c r="BC96" s="25">
        <v>134</v>
      </c>
      <c r="BD96" s="25">
        <v>136</v>
      </c>
      <c r="BE96" s="25">
        <v>122</v>
      </c>
      <c r="BF96" s="25">
        <v>245</v>
      </c>
      <c r="BG96" s="25">
        <v>426</v>
      </c>
      <c r="BH96" s="25">
        <v>806</v>
      </c>
      <c r="BI96" s="25">
        <v>334</v>
      </c>
      <c r="BJ96" s="25">
        <v>306</v>
      </c>
      <c r="BK96" s="70" t="s">
        <v>83</v>
      </c>
      <c r="BL96" s="70" t="s">
        <v>83</v>
      </c>
      <c r="BM96" s="70" t="s">
        <v>83</v>
      </c>
      <c r="BN96" s="70" t="s">
        <v>83</v>
      </c>
      <c r="BO96" s="143"/>
      <c r="BP96" s="143"/>
      <c r="BQ96" s="143"/>
      <c r="BR96" s="143"/>
      <c r="BS96" s="143"/>
      <c r="BT96" s="143"/>
    </row>
    <row r="97" spans="1:72" x14ac:dyDescent="0.35">
      <c r="A97" s="170" t="s">
        <v>339</v>
      </c>
      <c r="B97" s="14" t="s">
        <v>71</v>
      </c>
      <c r="C97" s="106" t="s">
        <v>626</v>
      </c>
      <c r="D97" s="90"/>
      <c r="E97" s="90"/>
      <c r="F97" s="90"/>
      <c r="G97" s="90"/>
      <c r="H97" s="90"/>
      <c r="I97" s="90"/>
      <c r="J97" s="90"/>
      <c r="K97" s="90"/>
      <c r="L97" s="90"/>
      <c r="M97" s="90"/>
      <c r="N97" s="90"/>
      <c r="O97" s="90"/>
      <c r="P97" s="90"/>
      <c r="Q97" s="90"/>
      <c r="R97" s="90"/>
      <c r="S97" s="90">
        <v>23</v>
      </c>
      <c r="T97" s="90">
        <v>25</v>
      </c>
      <c r="U97" s="90">
        <v>25</v>
      </c>
      <c r="V97" s="90">
        <v>40</v>
      </c>
      <c r="W97" s="90">
        <v>36</v>
      </c>
      <c r="X97" s="90">
        <v>53</v>
      </c>
      <c r="Y97" s="90">
        <v>36</v>
      </c>
      <c r="Z97" s="90">
        <v>49</v>
      </c>
      <c r="AA97" s="90">
        <v>44</v>
      </c>
      <c r="AB97" s="90">
        <v>54</v>
      </c>
      <c r="AC97" s="90">
        <v>92</v>
      </c>
      <c r="AD97" s="90">
        <v>77</v>
      </c>
      <c r="AE97" s="90">
        <v>64</v>
      </c>
      <c r="AF97" s="90">
        <v>79</v>
      </c>
      <c r="AG97" s="90">
        <v>84</v>
      </c>
      <c r="AH97" s="90">
        <v>95</v>
      </c>
      <c r="AI97" s="90">
        <v>109</v>
      </c>
      <c r="AJ97" s="90">
        <v>106</v>
      </c>
      <c r="AK97" s="90">
        <v>184.41394441735738</v>
      </c>
      <c r="AL97" s="257">
        <v>245.97742402315487</v>
      </c>
      <c r="AM97" s="25">
        <v>296</v>
      </c>
      <c r="AN97" s="25">
        <v>297</v>
      </c>
      <c r="AO97" s="25">
        <v>318</v>
      </c>
      <c r="AP97" s="25">
        <v>318</v>
      </c>
      <c r="AQ97" s="25">
        <v>423</v>
      </c>
      <c r="AR97" s="25">
        <v>312</v>
      </c>
      <c r="AS97" s="25">
        <v>886</v>
      </c>
      <c r="AT97" s="25">
        <v>405</v>
      </c>
      <c r="AU97" s="25">
        <v>766</v>
      </c>
      <c r="AV97" s="25">
        <v>388</v>
      </c>
      <c r="AW97" s="25">
        <v>941</v>
      </c>
      <c r="AX97" s="25">
        <v>769</v>
      </c>
      <c r="AY97" s="25">
        <v>1327</v>
      </c>
      <c r="AZ97" s="25">
        <v>951</v>
      </c>
      <c r="BA97" s="25">
        <v>869</v>
      </c>
      <c r="BB97" s="25">
        <v>848</v>
      </c>
      <c r="BC97" s="25">
        <v>636</v>
      </c>
      <c r="BD97" s="25">
        <v>867</v>
      </c>
      <c r="BE97" s="25">
        <v>750</v>
      </c>
      <c r="BF97" s="25">
        <v>559</v>
      </c>
      <c r="BG97" s="25">
        <v>431</v>
      </c>
      <c r="BH97" s="25">
        <v>430</v>
      </c>
      <c r="BI97" s="25">
        <v>722</v>
      </c>
      <c r="BJ97" s="25">
        <v>773</v>
      </c>
      <c r="BK97" s="70" t="s">
        <v>83</v>
      </c>
      <c r="BL97" s="70" t="s">
        <v>83</v>
      </c>
      <c r="BM97" s="70" t="s">
        <v>83</v>
      </c>
      <c r="BN97" s="70" t="s">
        <v>83</v>
      </c>
      <c r="BO97" s="143"/>
      <c r="BP97" s="143"/>
      <c r="BQ97" s="143"/>
      <c r="BR97" s="143"/>
      <c r="BS97" s="143"/>
      <c r="BT97" s="143"/>
    </row>
    <row r="98" spans="1:72" x14ac:dyDescent="0.35">
      <c r="A98" s="170" t="s">
        <v>282</v>
      </c>
      <c r="B98" s="14" t="s">
        <v>71</v>
      </c>
      <c r="C98" s="106" t="s">
        <v>626</v>
      </c>
      <c r="D98" s="258"/>
      <c r="E98" s="258"/>
      <c r="F98" s="258"/>
      <c r="G98" s="258"/>
      <c r="H98" s="258"/>
      <c r="I98" s="258"/>
      <c r="J98" s="258"/>
      <c r="K98" s="258"/>
      <c r="L98" s="258"/>
      <c r="M98" s="258"/>
      <c r="N98" s="258"/>
      <c r="O98" s="258"/>
      <c r="P98" s="258"/>
      <c r="Q98" s="258"/>
      <c r="R98" s="258"/>
      <c r="S98" s="258">
        <v>54</v>
      </c>
      <c r="T98" s="258">
        <v>27</v>
      </c>
      <c r="U98" s="258">
        <v>34</v>
      </c>
      <c r="V98" s="258">
        <v>45</v>
      </c>
      <c r="W98" s="258">
        <v>55</v>
      </c>
      <c r="X98" s="258">
        <v>64</v>
      </c>
      <c r="Y98" s="258">
        <v>57</v>
      </c>
      <c r="Z98" s="258">
        <v>63</v>
      </c>
      <c r="AA98" s="258">
        <v>75</v>
      </c>
      <c r="AB98" s="258">
        <v>79</v>
      </c>
      <c r="AC98" s="258">
        <v>85</v>
      </c>
      <c r="AD98" s="258">
        <v>103</v>
      </c>
      <c r="AE98" s="258">
        <v>106</v>
      </c>
      <c r="AF98" s="258">
        <v>90</v>
      </c>
      <c r="AG98" s="258">
        <v>93</v>
      </c>
      <c r="AH98" s="258">
        <v>90</v>
      </c>
      <c r="AI98" s="258">
        <v>105</v>
      </c>
      <c r="AJ98" s="258">
        <v>140</v>
      </c>
      <c r="AK98" s="258">
        <v>125.20736226231107</v>
      </c>
      <c r="AL98" s="259">
        <v>126.80231548480465</v>
      </c>
      <c r="AM98" s="25">
        <v>72</v>
      </c>
      <c r="AN98" s="25">
        <v>104</v>
      </c>
      <c r="AO98" s="25">
        <v>117</v>
      </c>
      <c r="AP98" s="25">
        <v>164</v>
      </c>
      <c r="AQ98" s="25">
        <v>181</v>
      </c>
      <c r="AR98" s="25">
        <v>174</v>
      </c>
      <c r="AS98" s="25">
        <v>194</v>
      </c>
      <c r="AT98" s="25">
        <v>532</v>
      </c>
      <c r="AU98" s="25">
        <v>516</v>
      </c>
      <c r="AV98" s="25">
        <v>587</v>
      </c>
      <c r="AW98" s="25">
        <v>546</v>
      </c>
      <c r="AX98" s="25">
        <v>606</v>
      </c>
      <c r="AY98" s="25">
        <v>667</v>
      </c>
      <c r="AZ98" s="25">
        <v>635</v>
      </c>
      <c r="BA98" s="25">
        <v>634</v>
      </c>
      <c r="BB98" s="25">
        <v>599</v>
      </c>
      <c r="BC98" s="25">
        <v>661</v>
      </c>
      <c r="BD98" s="25">
        <v>745</v>
      </c>
      <c r="BE98" s="25">
        <v>769</v>
      </c>
      <c r="BF98" s="25">
        <v>815</v>
      </c>
      <c r="BG98" s="25">
        <v>754</v>
      </c>
      <c r="BH98" s="25">
        <v>906</v>
      </c>
      <c r="BI98" s="25">
        <v>1121</v>
      </c>
      <c r="BJ98" s="25">
        <v>1234</v>
      </c>
      <c r="BK98" s="70" t="s">
        <v>83</v>
      </c>
      <c r="BL98" s="70" t="s">
        <v>83</v>
      </c>
      <c r="BM98" s="70" t="s">
        <v>83</v>
      </c>
      <c r="BN98" s="70" t="s">
        <v>83</v>
      </c>
      <c r="BO98" s="143"/>
      <c r="BP98" s="143"/>
      <c r="BQ98" s="143"/>
      <c r="BR98" s="143"/>
      <c r="BS98" s="143"/>
      <c r="BT98" s="143"/>
    </row>
    <row r="99" spans="1:72" x14ac:dyDescent="0.35">
      <c r="A99" s="143" t="s">
        <v>340</v>
      </c>
      <c r="B99" s="14" t="s">
        <v>71</v>
      </c>
      <c r="C99" s="106"/>
      <c r="D99" s="90">
        <v>108</v>
      </c>
      <c r="E99" s="90">
        <v>111</v>
      </c>
      <c r="F99" s="90">
        <v>121</v>
      </c>
      <c r="G99" s="90">
        <v>168</v>
      </c>
      <c r="H99" s="90">
        <v>205</v>
      </c>
      <c r="I99" s="90">
        <v>360</v>
      </c>
      <c r="J99" s="90">
        <v>201</v>
      </c>
      <c r="K99" s="90">
        <v>315</v>
      </c>
      <c r="L99" s="90">
        <v>221</v>
      </c>
      <c r="M99" s="90">
        <v>248</v>
      </c>
      <c r="N99" s="90">
        <v>466</v>
      </c>
      <c r="O99" s="90">
        <v>185</v>
      </c>
      <c r="P99" s="90">
        <v>68</v>
      </c>
      <c r="Q99" s="90">
        <v>212</v>
      </c>
      <c r="R99" s="90">
        <v>275</v>
      </c>
      <c r="S99" s="90">
        <v>518</v>
      </c>
      <c r="T99" s="90">
        <v>565</v>
      </c>
      <c r="U99" s="90">
        <v>584</v>
      </c>
      <c r="V99" s="90">
        <v>856</v>
      </c>
      <c r="W99" s="90">
        <v>850</v>
      </c>
      <c r="X99" s="90">
        <v>1039</v>
      </c>
      <c r="Y99" s="90">
        <v>1123</v>
      </c>
      <c r="Z99" s="90">
        <v>1378</v>
      </c>
      <c r="AA99" s="90">
        <v>1590</v>
      </c>
      <c r="AB99" s="90">
        <v>1552</v>
      </c>
      <c r="AC99" s="90">
        <v>1699</v>
      </c>
      <c r="AD99" s="90">
        <v>2441</v>
      </c>
      <c r="AE99" s="90">
        <v>1963</v>
      </c>
      <c r="AF99" s="90">
        <v>1729</v>
      </c>
      <c r="AG99" s="90">
        <v>1684</v>
      </c>
      <c r="AH99" s="90">
        <v>1884</v>
      </c>
      <c r="AI99" s="90">
        <v>1902</v>
      </c>
      <c r="AJ99" s="90">
        <v>1903</v>
      </c>
      <c r="AK99" s="90">
        <v>1990.7</v>
      </c>
      <c r="AL99" s="257">
        <v>1976.4</v>
      </c>
      <c r="AM99" s="25">
        <v>1791</v>
      </c>
      <c r="AN99" s="25">
        <v>1718</v>
      </c>
      <c r="AO99" s="25">
        <v>1691</v>
      </c>
      <c r="AP99" s="25">
        <v>1772</v>
      </c>
      <c r="AQ99" s="25">
        <v>2038</v>
      </c>
      <c r="AR99" s="25">
        <v>1816</v>
      </c>
      <c r="AS99" s="25">
        <v>2780</v>
      </c>
      <c r="AT99" s="25">
        <v>2831</v>
      </c>
      <c r="AU99" s="25">
        <v>3834</v>
      </c>
      <c r="AV99" s="25">
        <v>2723</v>
      </c>
      <c r="AW99" s="25">
        <v>2816</v>
      </c>
      <c r="AX99" s="25">
        <v>2546</v>
      </c>
      <c r="AY99" s="25">
        <v>2953</v>
      </c>
      <c r="AZ99" s="25">
        <v>2407</v>
      </c>
      <c r="BA99" s="25">
        <v>2385</v>
      </c>
      <c r="BB99" s="25">
        <v>2411</v>
      </c>
      <c r="BC99" s="25">
        <v>2259</v>
      </c>
      <c r="BD99" s="25">
        <v>2626</v>
      </c>
      <c r="BE99" s="25">
        <v>2613</v>
      </c>
      <c r="BF99" s="25">
        <v>2611</v>
      </c>
      <c r="BG99" s="25">
        <v>2584</v>
      </c>
      <c r="BH99" s="25">
        <v>3165</v>
      </c>
      <c r="BI99" s="25">
        <v>3185</v>
      </c>
      <c r="BJ99" s="25">
        <v>3371</v>
      </c>
      <c r="BK99" s="98">
        <v>5104</v>
      </c>
      <c r="BL99" s="98">
        <v>3871</v>
      </c>
      <c r="BM99" s="98">
        <v>3699</v>
      </c>
      <c r="BN99" s="98">
        <v>3554</v>
      </c>
      <c r="BO99" s="143"/>
      <c r="BP99" s="143"/>
      <c r="BQ99" s="143"/>
      <c r="BR99" s="143"/>
      <c r="BS99" s="143"/>
      <c r="BT99" s="143"/>
    </row>
    <row r="100" spans="1:72" ht="3.75" customHeight="1" x14ac:dyDescent="0.35">
      <c r="A100" s="183"/>
      <c r="B100" s="14"/>
      <c r="C100" s="106"/>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257"/>
      <c r="AM100" s="260"/>
      <c r="AN100" s="260"/>
      <c r="AO100" s="261"/>
      <c r="AP100" s="261"/>
      <c r="AQ100" s="261"/>
      <c r="AR100" s="261"/>
      <c r="AS100" s="261"/>
      <c r="AT100" s="261"/>
      <c r="AU100" s="261"/>
      <c r="AV100" s="261"/>
      <c r="AW100" s="261"/>
      <c r="AX100" s="261"/>
      <c r="AY100" s="261"/>
      <c r="AZ100" s="261"/>
      <c r="BA100" s="261"/>
      <c r="BB100" s="261"/>
      <c r="BC100" s="261"/>
      <c r="BD100" s="261"/>
      <c r="BE100" s="261"/>
      <c r="BF100" s="261"/>
      <c r="BG100" s="261"/>
      <c r="BH100" s="261"/>
      <c r="BI100" s="25"/>
      <c r="BJ100" s="25"/>
      <c r="BK100" s="221"/>
      <c r="BL100" s="221"/>
      <c r="BM100" s="221"/>
      <c r="BN100" s="226"/>
      <c r="BO100" s="143"/>
      <c r="BP100" s="143"/>
      <c r="BQ100" s="143"/>
      <c r="BR100" s="143"/>
      <c r="BS100" s="143"/>
      <c r="BT100" s="143"/>
    </row>
    <row r="101" spans="1:72" x14ac:dyDescent="0.35">
      <c r="A101" s="181" t="s">
        <v>341</v>
      </c>
      <c r="B101" s="14" t="s">
        <v>71</v>
      </c>
      <c r="C101" s="106"/>
      <c r="D101" s="90">
        <v>45</v>
      </c>
      <c r="E101" s="90">
        <v>65</v>
      </c>
      <c r="F101" s="90">
        <v>80</v>
      </c>
      <c r="G101" s="90">
        <v>90</v>
      </c>
      <c r="H101" s="90">
        <v>101</v>
      </c>
      <c r="I101" s="90">
        <v>124</v>
      </c>
      <c r="J101" s="90">
        <v>171</v>
      </c>
      <c r="K101" s="90">
        <v>162</v>
      </c>
      <c r="L101" s="90">
        <v>181</v>
      </c>
      <c r="M101" s="90">
        <v>183</v>
      </c>
      <c r="N101" s="90">
        <v>327</v>
      </c>
      <c r="O101" s="90">
        <v>184</v>
      </c>
      <c r="P101" s="90">
        <v>164</v>
      </c>
      <c r="Q101" s="90">
        <v>86</v>
      </c>
      <c r="R101" s="90">
        <v>239</v>
      </c>
      <c r="S101" s="90">
        <v>430</v>
      </c>
      <c r="T101" s="90">
        <v>545</v>
      </c>
      <c r="U101" s="90">
        <v>576</v>
      </c>
      <c r="V101" s="90">
        <v>578</v>
      </c>
      <c r="W101" s="90">
        <v>627</v>
      </c>
      <c r="X101" s="90">
        <v>696</v>
      </c>
      <c r="Y101" s="90">
        <v>855</v>
      </c>
      <c r="Z101" s="90">
        <v>803</v>
      </c>
      <c r="AA101" s="90">
        <v>1001</v>
      </c>
      <c r="AB101" s="90">
        <v>1040</v>
      </c>
      <c r="AC101" s="90">
        <v>1218</v>
      </c>
      <c r="AD101" s="90">
        <v>1442</v>
      </c>
      <c r="AE101" s="90">
        <v>1540</v>
      </c>
      <c r="AF101" s="90">
        <v>1376</v>
      </c>
      <c r="AG101" s="90">
        <v>1480</v>
      </c>
      <c r="AH101" s="90">
        <v>1676</v>
      </c>
      <c r="AI101" s="90">
        <v>1651</v>
      </c>
      <c r="AJ101" s="90">
        <v>1653</v>
      </c>
      <c r="AK101" s="90">
        <v>1649</v>
      </c>
      <c r="AL101" s="257">
        <v>1688.5</v>
      </c>
      <c r="AM101" s="25">
        <v>908</v>
      </c>
      <c r="AN101" s="25">
        <v>821</v>
      </c>
      <c r="AO101" s="25">
        <v>1686</v>
      </c>
      <c r="AP101" s="25">
        <v>1502</v>
      </c>
      <c r="AQ101" s="25">
        <v>1609</v>
      </c>
      <c r="AR101" s="25">
        <v>1707</v>
      </c>
      <c r="AS101" s="25">
        <v>1905</v>
      </c>
      <c r="AT101" s="25">
        <v>1920</v>
      </c>
      <c r="AU101" s="25">
        <v>1410</v>
      </c>
      <c r="AV101" s="25">
        <v>1911</v>
      </c>
      <c r="AW101" s="25">
        <v>1630</v>
      </c>
      <c r="AX101" s="25">
        <v>1456</v>
      </c>
      <c r="AY101" s="25">
        <v>2245</v>
      </c>
      <c r="AZ101" s="25">
        <v>2920</v>
      </c>
      <c r="BA101" s="25">
        <v>3451</v>
      </c>
      <c r="BB101" s="25">
        <v>3550</v>
      </c>
      <c r="BC101" s="25">
        <v>3103</v>
      </c>
      <c r="BD101" s="25">
        <v>3253</v>
      </c>
      <c r="BE101" s="25">
        <v>2592</v>
      </c>
      <c r="BF101" s="25">
        <v>2505</v>
      </c>
      <c r="BG101" s="25">
        <v>2819</v>
      </c>
      <c r="BH101" s="25">
        <v>4034</v>
      </c>
      <c r="BI101" s="25">
        <v>3816</v>
      </c>
      <c r="BJ101" s="25">
        <v>5167</v>
      </c>
      <c r="BK101" s="98">
        <v>5173</v>
      </c>
      <c r="BL101" s="98">
        <v>5011</v>
      </c>
      <c r="BM101" s="98">
        <v>4978</v>
      </c>
      <c r="BN101" s="98">
        <v>5243</v>
      </c>
      <c r="BO101" s="143"/>
      <c r="BP101" s="143"/>
      <c r="BQ101" s="143"/>
      <c r="BR101" s="143"/>
      <c r="BS101" s="143"/>
      <c r="BT101" s="143"/>
    </row>
    <row r="102" spans="1:72" ht="3.75" customHeight="1" x14ac:dyDescent="0.35">
      <c r="A102" s="173"/>
      <c r="B102" s="14"/>
      <c r="C102" s="106"/>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257"/>
      <c r="AM102" s="260"/>
      <c r="AN102" s="260"/>
      <c r="AO102" s="261"/>
      <c r="AP102" s="261"/>
      <c r="AQ102" s="261"/>
      <c r="AR102" s="261"/>
      <c r="AS102" s="261"/>
      <c r="AT102" s="261"/>
      <c r="AU102" s="261"/>
      <c r="AV102" s="261"/>
      <c r="AW102" s="261"/>
      <c r="AX102" s="261"/>
      <c r="AY102" s="261"/>
      <c r="AZ102" s="261"/>
      <c r="BA102" s="261"/>
      <c r="BB102" s="261"/>
      <c r="BC102" s="261"/>
      <c r="BD102" s="261"/>
      <c r="BE102" s="261"/>
      <c r="BF102" s="261"/>
      <c r="BG102" s="261"/>
      <c r="BH102" s="261"/>
      <c r="BI102" s="25"/>
      <c r="BJ102" s="25"/>
      <c r="BK102" s="221"/>
      <c r="BL102" s="221"/>
      <c r="BM102" s="221"/>
      <c r="BN102" s="226"/>
      <c r="BO102" s="143"/>
      <c r="BP102" s="143"/>
      <c r="BQ102" s="143"/>
      <c r="BR102" s="143"/>
      <c r="BS102" s="143"/>
      <c r="BT102" s="143"/>
    </row>
    <row r="103" spans="1:72" x14ac:dyDescent="0.35">
      <c r="A103" s="143" t="s">
        <v>342</v>
      </c>
      <c r="B103" s="14" t="s">
        <v>71</v>
      </c>
      <c r="C103" s="106"/>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257"/>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7"/>
      <c r="BL103" s="7"/>
      <c r="BM103" s="7"/>
      <c r="BN103" s="226"/>
      <c r="BO103" s="143"/>
      <c r="BP103" s="143"/>
      <c r="BQ103" s="143"/>
      <c r="BR103" s="143"/>
      <c r="BS103" s="143"/>
      <c r="BT103" s="143"/>
    </row>
    <row r="104" spans="1:72" x14ac:dyDescent="0.35">
      <c r="A104" s="170" t="s">
        <v>343</v>
      </c>
      <c r="B104" s="14" t="s">
        <v>71</v>
      </c>
      <c r="C104" s="106" t="s">
        <v>626</v>
      </c>
      <c r="D104" s="90">
        <v>119</v>
      </c>
      <c r="E104" s="90">
        <v>142</v>
      </c>
      <c r="F104" s="90">
        <v>180</v>
      </c>
      <c r="G104" s="90">
        <v>204</v>
      </c>
      <c r="H104" s="90">
        <v>201</v>
      </c>
      <c r="I104" s="90">
        <v>234</v>
      </c>
      <c r="J104" s="90">
        <v>248</v>
      </c>
      <c r="K104" s="90">
        <v>272</v>
      </c>
      <c r="L104" s="90">
        <v>290</v>
      </c>
      <c r="M104" s="90">
        <v>387</v>
      </c>
      <c r="N104" s="90">
        <v>520</v>
      </c>
      <c r="O104" s="90">
        <v>396</v>
      </c>
      <c r="P104" s="90">
        <v>206</v>
      </c>
      <c r="Q104" s="90">
        <v>42</v>
      </c>
      <c r="R104" s="90">
        <v>-26</v>
      </c>
      <c r="S104" s="90">
        <v>-6</v>
      </c>
      <c r="T104" s="90">
        <v>10</v>
      </c>
      <c r="U104" s="90">
        <v>11</v>
      </c>
      <c r="V104" s="90">
        <v>12</v>
      </c>
      <c r="W104" s="90">
        <v>14</v>
      </c>
      <c r="X104" s="90">
        <v>14</v>
      </c>
      <c r="Y104" s="90">
        <v>-17</v>
      </c>
      <c r="Z104" s="90">
        <v>-81</v>
      </c>
      <c r="AA104" s="90">
        <v>-66</v>
      </c>
      <c r="AB104" s="90">
        <v>19</v>
      </c>
      <c r="AC104" s="90">
        <v>30</v>
      </c>
      <c r="AD104" s="90">
        <v>38</v>
      </c>
      <c r="AE104" s="90">
        <v>42</v>
      </c>
      <c r="AF104" s="90">
        <v>-24</v>
      </c>
      <c r="AG104" s="90">
        <v>61</v>
      </c>
      <c r="AH104" s="90">
        <v>23</v>
      </c>
      <c r="AI104" s="90">
        <v>-20</v>
      </c>
      <c r="AJ104" s="90">
        <v>47</v>
      </c>
      <c r="AK104" s="90">
        <v>92.153110047846894</v>
      </c>
      <c r="AL104" s="257">
        <v>112.71470383275262</v>
      </c>
      <c r="AM104" s="25">
        <v>544</v>
      </c>
      <c r="AN104" s="25">
        <v>270</v>
      </c>
      <c r="AO104" s="25">
        <v>443</v>
      </c>
      <c r="AP104" s="25">
        <v>429</v>
      </c>
      <c r="AQ104" s="25">
        <v>529</v>
      </c>
      <c r="AR104" s="25">
        <v>510</v>
      </c>
      <c r="AS104" s="25">
        <v>636</v>
      </c>
      <c r="AT104" s="25">
        <v>546</v>
      </c>
      <c r="AU104" s="25">
        <v>534</v>
      </c>
      <c r="AV104" s="25">
        <v>509</v>
      </c>
      <c r="AW104" s="25">
        <v>478</v>
      </c>
      <c r="AX104" s="25">
        <v>428</v>
      </c>
      <c r="AY104" s="25">
        <v>861</v>
      </c>
      <c r="AZ104" s="25">
        <v>637</v>
      </c>
      <c r="BA104" s="25">
        <v>701</v>
      </c>
      <c r="BB104" s="25">
        <v>636</v>
      </c>
      <c r="BC104" s="25">
        <v>592</v>
      </c>
      <c r="BD104" s="25">
        <v>663</v>
      </c>
      <c r="BE104" s="25">
        <v>910</v>
      </c>
      <c r="BF104" s="25">
        <v>964</v>
      </c>
      <c r="BG104" s="25">
        <v>679</v>
      </c>
      <c r="BH104" s="25">
        <v>1094</v>
      </c>
      <c r="BI104" s="25">
        <v>1941</v>
      </c>
      <c r="BJ104" s="25">
        <v>1580</v>
      </c>
      <c r="BK104" s="70" t="s">
        <v>83</v>
      </c>
      <c r="BL104" s="70" t="s">
        <v>83</v>
      </c>
      <c r="BM104" s="70" t="s">
        <v>83</v>
      </c>
      <c r="BN104" s="70" t="s">
        <v>83</v>
      </c>
      <c r="BO104" s="143"/>
      <c r="BP104" s="143"/>
      <c r="BQ104" s="143"/>
      <c r="BR104" s="143"/>
      <c r="BS104" s="143"/>
      <c r="BT104" s="143"/>
    </row>
    <row r="105" spans="1:72" x14ac:dyDescent="0.35">
      <c r="A105" s="170" t="s">
        <v>344</v>
      </c>
      <c r="B105" s="14" t="s">
        <v>71</v>
      </c>
      <c r="C105" s="106"/>
      <c r="D105" s="90">
        <v>3</v>
      </c>
      <c r="E105" s="90">
        <v>3</v>
      </c>
      <c r="F105" s="90">
        <v>1</v>
      </c>
      <c r="G105" s="90">
        <v>0</v>
      </c>
      <c r="H105" s="90">
        <v>-4</v>
      </c>
      <c r="I105" s="90">
        <v>1</v>
      </c>
      <c r="J105" s="90">
        <v>1</v>
      </c>
      <c r="K105" s="90">
        <v>2</v>
      </c>
      <c r="L105" s="90">
        <v>2</v>
      </c>
      <c r="M105" s="90">
        <v>2</v>
      </c>
      <c r="N105" s="90">
        <v>2</v>
      </c>
      <c r="O105" s="90">
        <v>1</v>
      </c>
      <c r="P105" s="90">
        <v>-6</v>
      </c>
      <c r="Q105" s="90">
        <v>5</v>
      </c>
      <c r="R105" s="90">
        <v>-3</v>
      </c>
      <c r="S105" s="90">
        <v>8</v>
      </c>
      <c r="T105" s="90">
        <v>10</v>
      </c>
      <c r="U105" s="90">
        <v>11</v>
      </c>
      <c r="V105" s="90">
        <v>12</v>
      </c>
      <c r="W105" s="90">
        <v>14</v>
      </c>
      <c r="X105" s="90">
        <v>14</v>
      </c>
      <c r="Y105" s="90">
        <v>15.25</v>
      </c>
      <c r="Z105" s="90">
        <v>16.5</v>
      </c>
      <c r="AA105" s="90">
        <v>17.75</v>
      </c>
      <c r="AB105" s="90">
        <v>19</v>
      </c>
      <c r="AC105" s="90">
        <v>30</v>
      </c>
      <c r="AD105" s="90">
        <v>38</v>
      </c>
      <c r="AE105" s="90">
        <v>42</v>
      </c>
      <c r="AF105" s="90">
        <v>-24</v>
      </c>
      <c r="AG105" s="90">
        <v>61</v>
      </c>
      <c r="AH105" s="90">
        <v>23</v>
      </c>
      <c r="AI105" s="90">
        <v>-20</v>
      </c>
      <c r="AJ105" s="90">
        <v>47</v>
      </c>
      <c r="AK105" s="90">
        <v>92.153110047846894</v>
      </c>
      <c r="AL105" s="257">
        <v>112.71470383275262</v>
      </c>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25"/>
      <c r="BK105" s="70"/>
      <c r="BL105" s="70"/>
      <c r="BM105" s="70"/>
      <c r="BN105" s="70"/>
      <c r="BO105" s="143"/>
      <c r="BP105" s="143"/>
      <c r="BQ105" s="143"/>
      <c r="BR105" s="143"/>
      <c r="BS105" s="143"/>
      <c r="BT105" s="143"/>
    </row>
    <row r="106" spans="1:72" x14ac:dyDescent="0.35">
      <c r="A106" s="172" t="s">
        <v>345</v>
      </c>
      <c r="B106" s="14" t="s">
        <v>71</v>
      </c>
      <c r="C106" s="106" t="s">
        <v>626</v>
      </c>
      <c r="D106" s="90">
        <v>24</v>
      </c>
      <c r="E106" s="90">
        <v>32</v>
      </c>
      <c r="F106" s="90">
        <v>32</v>
      </c>
      <c r="G106" s="90">
        <v>45</v>
      </c>
      <c r="H106" s="90">
        <v>25</v>
      </c>
      <c r="I106" s="90">
        <v>24</v>
      </c>
      <c r="J106" s="90">
        <v>14</v>
      </c>
      <c r="K106" s="90">
        <v>18</v>
      </c>
      <c r="L106" s="90">
        <v>11</v>
      </c>
      <c r="M106" s="90">
        <v>6</v>
      </c>
      <c r="N106" s="90">
        <v>36</v>
      </c>
      <c r="O106" s="90">
        <v>95</v>
      </c>
      <c r="P106" s="90">
        <v>71</v>
      </c>
      <c r="Q106" s="90">
        <v>89</v>
      </c>
      <c r="R106" s="90">
        <v>105</v>
      </c>
      <c r="S106" s="90">
        <v>96</v>
      </c>
      <c r="T106" s="90">
        <v>87</v>
      </c>
      <c r="U106" s="90">
        <v>136.86206896551724</v>
      </c>
      <c r="V106" s="90">
        <v>143.32203389830511</v>
      </c>
      <c r="W106" s="90">
        <v>95.787923416789397</v>
      </c>
      <c r="X106" s="90">
        <v>41.551982049364248</v>
      </c>
      <c r="Y106" s="90">
        <v>85</v>
      </c>
      <c r="Z106" s="90">
        <v>63</v>
      </c>
      <c r="AA106" s="90">
        <v>49</v>
      </c>
      <c r="AB106" s="90">
        <v>51</v>
      </c>
      <c r="AC106" s="90">
        <v>61</v>
      </c>
      <c r="AD106" s="90">
        <v>111</v>
      </c>
      <c r="AE106" s="90">
        <v>118</v>
      </c>
      <c r="AF106" s="90">
        <v>137</v>
      </c>
      <c r="AG106" s="90">
        <v>62</v>
      </c>
      <c r="AH106" s="90">
        <v>36</v>
      </c>
      <c r="AI106" s="90">
        <v>80</v>
      </c>
      <c r="AJ106" s="90">
        <v>373</v>
      </c>
      <c r="AK106" s="90">
        <v>38.76281613123718</v>
      </c>
      <c r="AL106" s="257">
        <v>54.539372822299661</v>
      </c>
      <c r="AM106" s="25">
        <v>41</v>
      </c>
      <c r="AN106" s="25">
        <v>61</v>
      </c>
      <c r="AO106" s="25">
        <v>174</v>
      </c>
      <c r="AP106" s="25">
        <v>17</v>
      </c>
      <c r="AQ106" s="25">
        <v>450</v>
      </c>
      <c r="AR106" s="25">
        <v>174</v>
      </c>
      <c r="AS106" s="25">
        <v>305</v>
      </c>
      <c r="AT106" s="25">
        <v>51</v>
      </c>
      <c r="AU106" s="25">
        <v>186</v>
      </c>
      <c r="AV106" s="25">
        <v>254</v>
      </c>
      <c r="AW106" s="25">
        <v>587</v>
      </c>
      <c r="AX106" s="25">
        <v>539</v>
      </c>
      <c r="AY106" s="25">
        <v>1045</v>
      </c>
      <c r="AZ106" s="25">
        <v>1025</v>
      </c>
      <c r="BA106" s="25">
        <v>1648</v>
      </c>
      <c r="BB106" s="25">
        <v>724</v>
      </c>
      <c r="BC106" s="25">
        <v>267</v>
      </c>
      <c r="BD106" s="25">
        <v>1383</v>
      </c>
      <c r="BE106" s="25">
        <v>1450</v>
      </c>
      <c r="BF106" s="25">
        <v>1093</v>
      </c>
      <c r="BG106" s="25">
        <v>555</v>
      </c>
      <c r="BH106" s="25">
        <v>1328</v>
      </c>
      <c r="BI106" s="25">
        <v>1701</v>
      </c>
      <c r="BJ106" s="25">
        <v>2532</v>
      </c>
      <c r="BK106" s="70" t="s">
        <v>83</v>
      </c>
      <c r="BL106" s="70" t="s">
        <v>83</v>
      </c>
      <c r="BM106" s="70" t="s">
        <v>83</v>
      </c>
      <c r="BN106" s="70" t="s">
        <v>83</v>
      </c>
      <c r="BO106" s="143"/>
      <c r="BP106" s="143"/>
      <c r="BQ106" s="143"/>
      <c r="BR106" s="143"/>
      <c r="BS106" s="143"/>
      <c r="BT106" s="143"/>
    </row>
    <row r="107" spans="1:72" x14ac:dyDescent="0.35">
      <c r="A107" s="170" t="s">
        <v>346</v>
      </c>
      <c r="B107" s="14" t="s">
        <v>71</v>
      </c>
      <c r="C107" s="106" t="s">
        <v>626</v>
      </c>
      <c r="D107" s="90">
        <v>69</v>
      </c>
      <c r="E107" s="90">
        <v>68</v>
      </c>
      <c r="F107" s="90">
        <v>80</v>
      </c>
      <c r="G107" s="90">
        <v>117</v>
      </c>
      <c r="H107" s="90">
        <v>66</v>
      </c>
      <c r="I107" s="90">
        <v>70</v>
      </c>
      <c r="J107" s="90">
        <v>124</v>
      </c>
      <c r="K107" s="90">
        <v>152</v>
      </c>
      <c r="L107" s="90">
        <v>101</v>
      </c>
      <c r="M107" s="90">
        <v>46</v>
      </c>
      <c r="N107" s="90">
        <v>137</v>
      </c>
      <c r="O107" s="90">
        <v>124</v>
      </c>
      <c r="P107" s="90">
        <v>76</v>
      </c>
      <c r="Q107" s="90">
        <v>62</v>
      </c>
      <c r="R107" s="90">
        <v>2</v>
      </c>
      <c r="S107" s="90">
        <v>-3</v>
      </c>
      <c r="T107" s="90">
        <v>85</v>
      </c>
      <c r="U107" s="90">
        <v>232</v>
      </c>
      <c r="V107" s="90">
        <v>521</v>
      </c>
      <c r="W107" s="90">
        <v>327</v>
      </c>
      <c r="X107" s="90">
        <v>357</v>
      </c>
      <c r="Y107" s="90">
        <v>379</v>
      </c>
      <c r="Z107" s="90">
        <v>327</v>
      </c>
      <c r="AA107" s="90">
        <v>269</v>
      </c>
      <c r="AB107" s="90">
        <v>130</v>
      </c>
      <c r="AC107" s="90">
        <v>242</v>
      </c>
      <c r="AD107" s="90">
        <v>148</v>
      </c>
      <c r="AE107" s="90">
        <v>189</v>
      </c>
      <c r="AF107" s="90">
        <v>121</v>
      </c>
      <c r="AG107" s="90">
        <v>99</v>
      </c>
      <c r="AH107" s="90">
        <v>112</v>
      </c>
      <c r="AI107" s="90">
        <v>198</v>
      </c>
      <c r="AJ107" s="90">
        <v>149</v>
      </c>
      <c r="AK107" s="90">
        <v>146.27477785372523</v>
      </c>
      <c r="AL107" s="257">
        <v>160.891149825784</v>
      </c>
      <c r="AM107" s="25">
        <v>192</v>
      </c>
      <c r="AN107" s="25">
        <v>149</v>
      </c>
      <c r="AO107" s="25">
        <v>163</v>
      </c>
      <c r="AP107" s="25">
        <v>153</v>
      </c>
      <c r="AQ107" s="25">
        <v>176</v>
      </c>
      <c r="AR107" s="25">
        <v>141</v>
      </c>
      <c r="AS107" s="25">
        <v>155</v>
      </c>
      <c r="AT107" s="25">
        <v>143</v>
      </c>
      <c r="AU107" s="25">
        <v>141</v>
      </c>
      <c r="AV107" s="25">
        <v>167</v>
      </c>
      <c r="AW107" s="25">
        <v>155</v>
      </c>
      <c r="AX107" s="25">
        <v>196</v>
      </c>
      <c r="AY107" s="25">
        <v>228</v>
      </c>
      <c r="AZ107" s="25">
        <v>213</v>
      </c>
      <c r="BA107" s="25">
        <v>208</v>
      </c>
      <c r="BB107" s="25">
        <v>205</v>
      </c>
      <c r="BC107" s="25">
        <v>218</v>
      </c>
      <c r="BD107" s="25">
        <v>216</v>
      </c>
      <c r="BE107" s="25">
        <v>563</v>
      </c>
      <c r="BF107" s="25">
        <v>299</v>
      </c>
      <c r="BG107" s="25">
        <v>935</v>
      </c>
      <c r="BH107" s="25">
        <v>2185</v>
      </c>
      <c r="BI107" s="25">
        <v>1169</v>
      </c>
      <c r="BJ107" s="25">
        <v>349</v>
      </c>
      <c r="BK107" s="70" t="s">
        <v>83</v>
      </c>
      <c r="BL107" s="70" t="s">
        <v>83</v>
      </c>
      <c r="BM107" s="70" t="s">
        <v>83</v>
      </c>
      <c r="BN107" s="70" t="s">
        <v>83</v>
      </c>
      <c r="BO107" s="143"/>
      <c r="BP107" s="143"/>
      <c r="BQ107" s="143"/>
      <c r="BR107" s="143"/>
      <c r="BS107" s="143"/>
      <c r="BT107" s="143"/>
    </row>
    <row r="108" spans="1:72" x14ac:dyDescent="0.35">
      <c r="A108" s="170" t="s">
        <v>347</v>
      </c>
      <c r="B108" s="14" t="s">
        <v>71</v>
      </c>
      <c r="C108" s="106"/>
      <c r="D108" s="90">
        <v>46</v>
      </c>
      <c r="E108" s="90">
        <v>51</v>
      </c>
      <c r="F108" s="90">
        <v>62</v>
      </c>
      <c r="G108" s="90">
        <v>68</v>
      </c>
      <c r="H108" s="90">
        <v>78</v>
      </c>
      <c r="I108" s="90">
        <v>86</v>
      </c>
      <c r="J108" s="90">
        <v>104</v>
      </c>
      <c r="K108" s="90">
        <v>100</v>
      </c>
      <c r="L108" s="90">
        <v>83</v>
      </c>
      <c r="M108" s="90">
        <v>57</v>
      </c>
      <c r="N108" s="90">
        <v>103</v>
      </c>
      <c r="O108" s="90">
        <v>99</v>
      </c>
      <c r="P108" s="90">
        <v>92</v>
      </c>
      <c r="Q108" s="90">
        <v>85</v>
      </c>
      <c r="R108" s="90">
        <v>94</v>
      </c>
      <c r="S108" s="90">
        <v>93</v>
      </c>
      <c r="T108" s="90">
        <v>116</v>
      </c>
      <c r="U108" s="90">
        <v>220</v>
      </c>
      <c r="V108" s="90">
        <v>358</v>
      </c>
      <c r="W108" s="90">
        <v>336</v>
      </c>
      <c r="X108" s="90">
        <v>365</v>
      </c>
      <c r="Y108" s="90">
        <v>306.25</v>
      </c>
      <c r="Z108" s="90">
        <v>247.5</v>
      </c>
      <c r="AA108" s="90">
        <v>188.75</v>
      </c>
      <c r="AB108" s="90">
        <v>130</v>
      </c>
      <c r="AC108" s="90">
        <v>242</v>
      </c>
      <c r="AD108" s="90">
        <v>148</v>
      </c>
      <c r="AE108" s="90">
        <v>189</v>
      </c>
      <c r="AF108" s="90">
        <v>121</v>
      </c>
      <c r="AG108" s="90">
        <v>99</v>
      </c>
      <c r="AH108" s="90">
        <v>112</v>
      </c>
      <c r="AI108" s="90">
        <v>198</v>
      </c>
      <c r="AJ108" s="90">
        <v>149</v>
      </c>
      <c r="AK108" s="90">
        <v>146.27477785372523</v>
      </c>
      <c r="AL108" s="257">
        <v>160.891149825784</v>
      </c>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25"/>
      <c r="BK108" s="70"/>
      <c r="BL108" s="70"/>
      <c r="BM108" s="70"/>
      <c r="BN108" s="70"/>
      <c r="BO108" s="143"/>
      <c r="BP108" s="143"/>
      <c r="BQ108" s="143"/>
      <c r="BR108" s="143"/>
      <c r="BS108" s="143"/>
      <c r="BT108" s="143"/>
    </row>
    <row r="109" spans="1:72" x14ac:dyDescent="0.35">
      <c r="A109" s="172" t="s">
        <v>348</v>
      </c>
      <c r="B109" s="14" t="s">
        <v>71</v>
      </c>
      <c r="C109" s="106" t="s">
        <v>626</v>
      </c>
      <c r="D109" s="90">
        <v>146</v>
      </c>
      <c r="E109" s="90">
        <v>159</v>
      </c>
      <c r="F109" s="90">
        <v>171</v>
      </c>
      <c r="G109" s="90">
        <v>184</v>
      </c>
      <c r="H109" s="90">
        <v>196</v>
      </c>
      <c r="I109" s="90">
        <v>220</v>
      </c>
      <c r="J109" s="90">
        <v>250</v>
      </c>
      <c r="K109" s="90">
        <v>276</v>
      </c>
      <c r="L109" s="90">
        <v>312</v>
      </c>
      <c r="M109" s="90">
        <v>352</v>
      </c>
      <c r="N109" s="90">
        <v>405</v>
      </c>
      <c r="O109" s="90">
        <v>497</v>
      </c>
      <c r="P109" s="90">
        <v>489</v>
      </c>
      <c r="Q109" s="90">
        <v>548</v>
      </c>
      <c r="R109" s="90">
        <v>553</v>
      </c>
      <c r="S109" s="90">
        <v>609</v>
      </c>
      <c r="T109" s="90">
        <v>667</v>
      </c>
      <c r="U109" s="90">
        <v>745.13793103448279</v>
      </c>
      <c r="V109" s="90">
        <v>864.67796610169489</v>
      </c>
      <c r="W109" s="90">
        <v>1259.2120765832105</v>
      </c>
      <c r="X109" s="90">
        <v>1313.4480179506359</v>
      </c>
      <c r="Y109" s="90">
        <v>1325</v>
      </c>
      <c r="Z109" s="90">
        <v>1327</v>
      </c>
      <c r="AA109" s="90">
        <v>1330</v>
      </c>
      <c r="AB109" s="90">
        <v>1305</v>
      </c>
      <c r="AC109" s="90">
        <v>1359</v>
      </c>
      <c r="AD109" s="90">
        <v>1585</v>
      </c>
      <c r="AE109" s="90">
        <v>1359</v>
      </c>
      <c r="AF109" s="90">
        <v>1815</v>
      </c>
      <c r="AG109" s="90">
        <v>1045</v>
      </c>
      <c r="AH109" s="90">
        <v>851</v>
      </c>
      <c r="AI109" s="90">
        <v>875</v>
      </c>
      <c r="AJ109" s="90">
        <v>870</v>
      </c>
      <c r="AK109" s="90">
        <v>638.48940533151062</v>
      </c>
      <c r="AL109" s="257">
        <v>789.00292682926829</v>
      </c>
      <c r="AM109" s="25">
        <v>879</v>
      </c>
      <c r="AN109" s="25">
        <v>947</v>
      </c>
      <c r="AO109" s="25">
        <v>1596</v>
      </c>
      <c r="AP109" s="25">
        <v>1271</v>
      </c>
      <c r="AQ109" s="25">
        <v>1356</v>
      </c>
      <c r="AR109" s="25">
        <v>1629</v>
      </c>
      <c r="AS109" s="25">
        <v>1616</v>
      </c>
      <c r="AT109" s="25">
        <v>2173</v>
      </c>
      <c r="AU109" s="25">
        <v>2853</v>
      </c>
      <c r="AV109" s="25">
        <v>5490</v>
      </c>
      <c r="AW109" s="25">
        <v>4939</v>
      </c>
      <c r="AX109" s="25">
        <v>2980</v>
      </c>
      <c r="AY109" s="25">
        <v>6341</v>
      </c>
      <c r="AZ109" s="25">
        <v>2521</v>
      </c>
      <c r="BA109" s="25">
        <v>5305</v>
      </c>
      <c r="BB109" s="25">
        <v>4207</v>
      </c>
      <c r="BC109" s="25">
        <v>5321</v>
      </c>
      <c r="BD109" s="25">
        <v>6256</v>
      </c>
      <c r="BE109" s="25">
        <v>5631</v>
      </c>
      <c r="BF109" s="25">
        <v>5125</v>
      </c>
      <c r="BG109" s="25">
        <v>4499</v>
      </c>
      <c r="BH109" s="25">
        <v>7554</v>
      </c>
      <c r="BI109" s="25">
        <v>6026</v>
      </c>
      <c r="BJ109" s="25">
        <v>6969</v>
      </c>
      <c r="BK109" s="70" t="s">
        <v>83</v>
      </c>
      <c r="BL109" s="70" t="s">
        <v>83</v>
      </c>
      <c r="BM109" s="70" t="s">
        <v>83</v>
      </c>
      <c r="BN109" s="70" t="s">
        <v>83</v>
      </c>
      <c r="BO109" s="143"/>
      <c r="BP109" s="143"/>
      <c r="BQ109" s="143"/>
      <c r="BR109" s="143"/>
      <c r="BS109" s="143"/>
      <c r="BT109" s="143"/>
    </row>
    <row r="110" spans="1:72" x14ac:dyDescent="0.35">
      <c r="A110" s="170" t="s">
        <v>349</v>
      </c>
      <c r="B110" s="14" t="s">
        <v>71</v>
      </c>
      <c r="C110" s="106" t="s">
        <v>626</v>
      </c>
      <c r="D110" s="90">
        <v>7</v>
      </c>
      <c r="E110" s="90">
        <v>9</v>
      </c>
      <c r="F110" s="90">
        <v>5</v>
      </c>
      <c r="G110" s="90">
        <v>2</v>
      </c>
      <c r="H110" s="90">
        <v>12</v>
      </c>
      <c r="I110" s="90">
        <v>17</v>
      </c>
      <c r="J110" s="90">
        <v>1</v>
      </c>
      <c r="K110" s="90">
        <v>8</v>
      </c>
      <c r="L110" s="90">
        <v>23</v>
      </c>
      <c r="M110" s="90">
        <v>19</v>
      </c>
      <c r="N110" s="90">
        <v>76</v>
      </c>
      <c r="O110" s="90">
        <v>99</v>
      </c>
      <c r="P110" s="90">
        <v>33</v>
      </c>
      <c r="Q110" s="90">
        <v>26</v>
      </c>
      <c r="R110" s="90">
        <v>14</v>
      </c>
      <c r="S110" s="90">
        <v>44</v>
      </c>
      <c r="T110" s="90">
        <v>68</v>
      </c>
      <c r="U110" s="90">
        <v>68</v>
      </c>
      <c r="V110" s="90">
        <v>134</v>
      </c>
      <c r="W110" s="90">
        <v>64</v>
      </c>
      <c r="X110" s="90">
        <v>151</v>
      </c>
      <c r="Y110" s="90">
        <v>55</v>
      </c>
      <c r="Z110" s="90">
        <v>78</v>
      </c>
      <c r="AA110" s="90">
        <v>90</v>
      </c>
      <c r="AB110" s="90">
        <v>38</v>
      </c>
      <c r="AC110" s="90">
        <v>64</v>
      </c>
      <c r="AD110" s="90">
        <v>104</v>
      </c>
      <c r="AE110" s="90">
        <v>258</v>
      </c>
      <c r="AF110" s="90">
        <v>143</v>
      </c>
      <c r="AG110" s="90">
        <v>140</v>
      </c>
      <c r="AH110" s="90">
        <v>111</v>
      </c>
      <c r="AI110" s="90">
        <v>132</v>
      </c>
      <c r="AJ110" s="90">
        <v>137</v>
      </c>
      <c r="AK110" s="90">
        <v>97.27272727272728</v>
      </c>
      <c r="AL110" s="257">
        <v>112.71470383275262</v>
      </c>
      <c r="AM110" s="25">
        <v>220</v>
      </c>
      <c r="AN110" s="25">
        <v>169</v>
      </c>
      <c r="AO110" s="25">
        <v>193</v>
      </c>
      <c r="AP110" s="25">
        <v>203</v>
      </c>
      <c r="AQ110" s="25">
        <v>204</v>
      </c>
      <c r="AR110" s="25">
        <v>194</v>
      </c>
      <c r="AS110" s="25">
        <v>198</v>
      </c>
      <c r="AT110" s="25">
        <v>226</v>
      </c>
      <c r="AU110" s="25">
        <v>239</v>
      </c>
      <c r="AV110" s="25">
        <v>289</v>
      </c>
      <c r="AW110" s="25">
        <v>276</v>
      </c>
      <c r="AX110" s="25">
        <v>282</v>
      </c>
      <c r="AY110" s="25">
        <v>290</v>
      </c>
      <c r="AZ110" s="25">
        <v>310</v>
      </c>
      <c r="BA110" s="25">
        <v>335</v>
      </c>
      <c r="BB110" s="25">
        <v>345</v>
      </c>
      <c r="BC110" s="25">
        <v>367</v>
      </c>
      <c r="BD110" s="25">
        <v>369</v>
      </c>
      <c r="BE110" s="25">
        <v>391</v>
      </c>
      <c r="BF110" s="25">
        <v>445</v>
      </c>
      <c r="BG110" s="25">
        <v>438</v>
      </c>
      <c r="BH110" s="25">
        <v>427</v>
      </c>
      <c r="BI110" s="25">
        <v>440</v>
      </c>
      <c r="BJ110" s="25">
        <v>484</v>
      </c>
      <c r="BK110" s="70" t="s">
        <v>83</v>
      </c>
      <c r="BL110" s="70" t="s">
        <v>83</v>
      </c>
      <c r="BM110" s="70" t="s">
        <v>83</v>
      </c>
      <c r="BN110" s="70" t="s">
        <v>83</v>
      </c>
      <c r="BO110" s="143"/>
      <c r="BP110" s="143"/>
      <c r="BQ110" s="143"/>
      <c r="BR110" s="143"/>
      <c r="BS110" s="143"/>
      <c r="BT110" s="143"/>
    </row>
    <row r="111" spans="1:72" x14ac:dyDescent="0.35">
      <c r="A111" s="170" t="s">
        <v>350</v>
      </c>
      <c r="B111" s="14" t="s">
        <v>71</v>
      </c>
      <c r="C111" s="106" t="s">
        <v>626</v>
      </c>
      <c r="D111" s="90">
        <v>3</v>
      </c>
      <c r="E111" s="90">
        <v>4</v>
      </c>
      <c r="F111" s="90">
        <v>4</v>
      </c>
      <c r="G111" s="90">
        <v>5</v>
      </c>
      <c r="H111" s="90">
        <v>16</v>
      </c>
      <c r="I111" s="90">
        <v>6</v>
      </c>
      <c r="J111" s="90">
        <v>10</v>
      </c>
      <c r="K111" s="90">
        <v>12</v>
      </c>
      <c r="L111" s="90">
        <v>10</v>
      </c>
      <c r="M111" s="90">
        <v>54</v>
      </c>
      <c r="N111" s="90">
        <v>118</v>
      </c>
      <c r="O111" s="90">
        <v>121</v>
      </c>
      <c r="P111" s="90">
        <v>115</v>
      </c>
      <c r="Q111" s="90">
        <v>93</v>
      </c>
      <c r="R111" s="90">
        <v>80</v>
      </c>
      <c r="S111" s="90">
        <v>81</v>
      </c>
      <c r="T111" s="90">
        <v>86</v>
      </c>
      <c r="U111" s="90">
        <v>32</v>
      </c>
      <c r="V111" s="90">
        <v>140</v>
      </c>
      <c r="W111" s="90">
        <v>29</v>
      </c>
      <c r="X111" s="90">
        <v>72</v>
      </c>
      <c r="Y111" s="90">
        <v>26</v>
      </c>
      <c r="Z111" s="90">
        <v>16</v>
      </c>
      <c r="AA111" s="90">
        <v>51</v>
      </c>
      <c r="AB111" s="90">
        <v>200</v>
      </c>
      <c r="AC111" s="90">
        <v>180</v>
      </c>
      <c r="AD111" s="90">
        <v>128</v>
      </c>
      <c r="AE111" s="90">
        <v>104</v>
      </c>
      <c r="AF111" s="90">
        <v>81</v>
      </c>
      <c r="AG111" s="90">
        <v>91</v>
      </c>
      <c r="AH111" s="90">
        <v>85</v>
      </c>
      <c r="AI111" s="90">
        <v>91</v>
      </c>
      <c r="AJ111" s="90">
        <v>79</v>
      </c>
      <c r="AK111" s="90">
        <v>57.047163362952837</v>
      </c>
      <c r="AL111" s="257">
        <v>74.537142857142854</v>
      </c>
      <c r="AM111" s="25">
        <v>130</v>
      </c>
      <c r="AN111" s="25">
        <v>129</v>
      </c>
      <c r="AO111" s="25">
        <v>78</v>
      </c>
      <c r="AP111" s="25">
        <v>100</v>
      </c>
      <c r="AQ111" s="25">
        <v>101</v>
      </c>
      <c r="AR111" s="25">
        <v>124</v>
      </c>
      <c r="AS111" s="25">
        <v>165</v>
      </c>
      <c r="AT111" s="25">
        <v>157</v>
      </c>
      <c r="AU111" s="25">
        <v>177</v>
      </c>
      <c r="AV111" s="25">
        <v>232</v>
      </c>
      <c r="AW111" s="25">
        <v>207</v>
      </c>
      <c r="AX111" s="25">
        <v>239</v>
      </c>
      <c r="AY111" s="25">
        <v>364</v>
      </c>
      <c r="AZ111" s="25">
        <v>316</v>
      </c>
      <c r="BA111" s="25">
        <v>211</v>
      </c>
      <c r="BB111" s="25">
        <v>315</v>
      </c>
      <c r="BC111" s="25">
        <v>318</v>
      </c>
      <c r="BD111" s="25">
        <v>252</v>
      </c>
      <c r="BE111" s="25">
        <v>235</v>
      </c>
      <c r="BF111" s="25">
        <v>200</v>
      </c>
      <c r="BG111" s="25">
        <v>216</v>
      </c>
      <c r="BH111" s="25">
        <v>216</v>
      </c>
      <c r="BI111" s="25">
        <v>225</v>
      </c>
      <c r="BJ111" s="25">
        <v>253</v>
      </c>
      <c r="BK111" s="70" t="s">
        <v>83</v>
      </c>
      <c r="BL111" s="70" t="s">
        <v>83</v>
      </c>
      <c r="BM111" s="70" t="s">
        <v>83</v>
      </c>
      <c r="BN111" s="70" t="s">
        <v>83</v>
      </c>
      <c r="BO111" s="143"/>
      <c r="BP111" s="143"/>
      <c r="BQ111" s="143"/>
      <c r="BR111" s="143"/>
      <c r="BS111" s="143"/>
      <c r="BT111" s="143"/>
    </row>
    <row r="112" spans="1:72" x14ac:dyDescent="0.35">
      <c r="A112" s="170" t="s">
        <v>351</v>
      </c>
      <c r="B112" s="14" t="s">
        <v>71</v>
      </c>
      <c r="C112" s="106"/>
      <c r="D112" s="258">
        <v>3</v>
      </c>
      <c r="E112" s="258">
        <v>4</v>
      </c>
      <c r="F112" s="258">
        <v>4</v>
      </c>
      <c r="G112" s="258">
        <v>5</v>
      </c>
      <c r="H112" s="258">
        <v>16</v>
      </c>
      <c r="I112" s="258">
        <v>6</v>
      </c>
      <c r="J112" s="258">
        <v>10</v>
      </c>
      <c r="K112" s="258">
        <v>12</v>
      </c>
      <c r="L112" s="258">
        <v>0</v>
      </c>
      <c r="M112" s="258">
        <v>-2</v>
      </c>
      <c r="N112" s="258">
        <v>53</v>
      </c>
      <c r="O112" s="258">
        <v>54</v>
      </c>
      <c r="P112" s="258">
        <v>76</v>
      </c>
      <c r="Q112" s="258">
        <v>76</v>
      </c>
      <c r="R112" s="258">
        <v>66</v>
      </c>
      <c r="S112" s="258">
        <v>67</v>
      </c>
      <c r="T112" s="258">
        <v>76</v>
      </c>
      <c r="U112" s="258">
        <v>25</v>
      </c>
      <c r="V112" s="258">
        <v>133</v>
      </c>
      <c r="W112" s="258">
        <v>35</v>
      </c>
      <c r="X112" s="258">
        <v>72</v>
      </c>
      <c r="Y112" s="258">
        <v>26</v>
      </c>
      <c r="Z112" s="258">
        <v>16</v>
      </c>
      <c r="AA112" s="258">
        <v>51</v>
      </c>
      <c r="AB112" s="258">
        <v>200</v>
      </c>
      <c r="AC112" s="258">
        <v>180</v>
      </c>
      <c r="AD112" s="258">
        <v>128</v>
      </c>
      <c r="AE112" s="258">
        <v>104</v>
      </c>
      <c r="AF112" s="258">
        <v>81</v>
      </c>
      <c r="AG112" s="258">
        <v>91</v>
      </c>
      <c r="AH112" s="258">
        <v>85</v>
      </c>
      <c r="AI112" s="258">
        <v>91</v>
      </c>
      <c r="AJ112" s="258">
        <v>79</v>
      </c>
      <c r="AK112" s="258">
        <v>57.047163362952837</v>
      </c>
      <c r="AL112" s="259">
        <v>74.537142857142854</v>
      </c>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25"/>
      <c r="BK112" s="7"/>
      <c r="BL112" s="7"/>
      <c r="BM112" s="7"/>
      <c r="BN112" s="226"/>
      <c r="BO112" s="143"/>
      <c r="BP112" s="143"/>
      <c r="BQ112" s="143"/>
      <c r="BR112" s="143"/>
      <c r="BS112" s="143"/>
      <c r="BT112" s="143"/>
    </row>
    <row r="113" spans="1:72" x14ac:dyDescent="0.35">
      <c r="A113" s="177" t="s">
        <v>352</v>
      </c>
      <c r="B113" s="14" t="s">
        <v>71</v>
      </c>
      <c r="C113" s="106"/>
      <c r="D113" s="90">
        <v>-2</v>
      </c>
      <c r="E113" s="90">
        <v>-3</v>
      </c>
      <c r="F113" s="90">
        <v>-3</v>
      </c>
      <c r="G113" s="90">
        <v>-3</v>
      </c>
      <c r="H113" s="90">
        <v>-5</v>
      </c>
      <c r="I113" s="90">
        <v>-6</v>
      </c>
      <c r="J113" s="90">
        <v>-7</v>
      </c>
      <c r="K113" s="90">
        <v>-8</v>
      </c>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25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25"/>
      <c r="BK113" s="7"/>
      <c r="BL113" s="7"/>
      <c r="BM113" s="7"/>
      <c r="BN113" s="226"/>
      <c r="BO113" s="143"/>
      <c r="BP113" s="143"/>
      <c r="BQ113" s="143"/>
      <c r="BR113" s="143"/>
      <c r="BS113" s="143"/>
      <c r="BT113" s="143"/>
    </row>
    <row r="114" spans="1:72" x14ac:dyDescent="0.35">
      <c r="A114" s="143" t="s">
        <v>353</v>
      </c>
      <c r="B114" s="14" t="s">
        <v>71</v>
      </c>
      <c r="C114" s="106"/>
      <c r="D114" s="90">
        <v>365</v>
      </c>
      <c r="E114" s="90">
        <v>411</v>
      </c>
      <c r="F114" s="90">
        <v>470</v>
      </c>
      <c r="G114" s="90">
        <v>554</v>
      </c>
      <c r="H114" s="90">
        <v>512</v>
      </c>
      <c r="I114" s="90">
        <v>565</v>
      </c>
      <c r="J114" s="90">
        <v>640</v>
      </c>
      <c r="K114" s="90">
        <v>730</v>
      </c>
      <c r="L114" s="90">
        <v>748</v>
      </c>
      <c r="M114" s="90">
        <v>866</v>
      </c>
      <c r="N114" s="90">
        <v>1293</v>
      </c>
      <c r="O114" s="90">
        <v>1331</v>
      </c>
      <c r="P114" s="90">
        <v>991</v>
      </c>
      <c r="Q114" s="90">
        <v>860</v>
      </c>
      <c r="R114" s="90">
        <v>728</v>
      </c>
      <c r="S114" s="90">
        <v>820</v>
      </c>
      <c r="T114" s="90">
        <v>1003</v>
      </c>
      <c r="U114" s="90">
        <v>1225</v>
      </c>
      <c r="V114" s="90">
        <v>1815</v>
      </c>
      <c r="W114" s="90">
        <v>1790</v>
      </c>
      <c r="X114" s="90">
        <v>1949</v>
      </c>
      <c r="Y114" s="90">
        <v>1853</v>
      </c>
      <c r="Z114" s="90">
        <v>1729</v>
      </c>
      <c r="AA114" s="90">
        <v>1722</v>
      </c>
      <c r="AB114" s="90">
        <v>1743</v>
      </c>
      <c r="AC114" s="90">
        <v>1936</v>
      </c>
      <c r="AD114" s="90">
        <v>2115</v>
      </c>
      <c r="AE114" s="90">
        <v>2070</v>
      </c>
      <c r="AF114" s="90">
        <v>2273</v>
      </c>
      <c r="AG114" s="90">
        <v>1497</v>
      </c>
      <c r="AH114" s="90">
        <v>1219</v>
      </c>
      <c r="AI114" s="90">
        <v>1357</v>
      </c>
      <c r="AJ114" s="90">
        <v>1655</v>
      </c>
      <c r="AK114" s="90">
        <v>1070</v>
      </c>
      <c r="AL114" s="257">
        <v>1304.4000000000001</v>
      </c>
      <c r="AM114" s="25">
        <v>2006</v>
      </c>
      <c r="AN114" s="25">
        <v>1724</v>
      </c>
      <c r="AO114" s="25">
        <v>2647</v>
      </c>
      <c r="AP114" s="25">
        <v>2174</v>
      </c>
      <c r="AQ114" s="25">
        <v>2816</v>
      </c>
      <c r="AR114" s="25">
        <v>2773</v>
      </c>
      <c r="AS114" s="25">
        <v>3075</v>
      </c>
      <c r="AT114" s="25">
        <v>3296</v>
      </c>
      <c r="AU114" s="25">
        <v>4129</v>
      </c>
      <c r="AV114" s="25">
        <v>6941</v>
      </c>
      <c r="AW114" s="25">
        <v>6641</v>
      </c>
      <c r="AX114" s="25">
        <v>4664</v>
      </c>
      <c r="AY114" s="25">
        <v>9129</v>
      </c>
      <c r="AZ114" s="25">
        <v>5023</v>
      </c>
      <c r="BA114" s="25">
        <v>8407</v>
      </c>
      <c r="BB114" s="25">
        <v>6433</v>
      </c>
      <c r="BC114" s="25">
        <v>7083</v>
      </c>
      <c r="BD114" s="25">
        <v>9139</v>
      </c>
      <c r="BE114" s="25">
        <v>9180</v>
      </c>
      <c r="BF114" s="25">
        <v>8125</v>
      </c>
      <c r="BG114" s="25">
        <v>7321</v>
      </c>
      <c r="BH114" s="25">
        <v>12804</v>
      </c>
      <c r="BI114" s="25">
        <v>11503</v>
      </c>
      <c r="BJ114" s="25">
        <v>12166</v>
      </c>
      <c r="BK114" s="98">
        <v>16120</v>
      </c>
      <c r="BL114" s="98">
        <v>16499</v>
      </c>
      <c r="BM114" s="98">
        <v>15413</v>
      </c>
      <c r="BN114" s="98">
        <v>15037</v>
      </c>
      <c r="BO114" s="143"/>
      <c r="BP114" s="143"/>
      <c r="BQ114" s="143"/>
      <c r="BR114" s="143"/>
      <c r="BS114" s="143"/>
      <c r="BT114" s="143"/>
    </row>
    <row r="115" spans="1:72" x14ac:dyDescent="0.35">
      <c r="A115" s="181" t="s">
        <v>354</v>
      </c>
      <c r="B115" s="14" t="s">
        <v>71</v>
      </c>
      <c r="C115" s="106"/>
      <c r="D115" s="90">
        <v>227</v>
      </c>
      <c r="E115" s="90">
        <v>255</v>
      </c>
      <c r="F115" s="90">
        <v>272</v>
      </c>
      <c r="G115" s="90">
        <v>301</v>
      </c>
      <c r="H115" s="90">
        <v>318</v>
      </c>
      <c r="I115" s="90">
        <v>348</v>
      </c>
      <c r="J115" s="90">
        <v>373</v>
      </c>
      <c r="K115" s="90">
        <v>408</v>
      </c>
      <c r="L115" s="90">
        <v>431</v>
      </c>
      <c r="M115" s="90">
        <v>434</v>
      </c>
      <c r="N115" s="90">
        <v>675</v>
      </c>
      <c r="O115" s="90">
        <v>845</v>
      </c>
      <c r="P115" s="90">
        <v>755</v>
      </c>
      <c r="Q115" s="90">
        <v>829</v>
      </c>
      <c r="R115" s="90">
        <v>829</v>
      </c>
      <c r="S115" s="90">
        <v>917</v>
      </c>
      <c r="T115" s="90">
        <v>1024</v>
      </c>
      <c r="U115" s="90">
        <v>1206</v>
      </c>
      <c r="V115" s="90">
        <v>1645</v>
      </c>
      <c r="W115" s="90">
        <v>1804</v>
      </c>
      <c r="X115" s="90">
        <v>1957</v>
      </c>
      <c r="Y115" s="90">
        <v>1812.5</v>
      </c>
      <c r="Z115" s="90">
        <v>1748</v>
      </c>
      <c r="AA115" s="90">
        <v>1726.5</v>
      </c>
      <c r="AB115" s="90">
        <v>1743</v>
      </c>
      <c r="AC115" s="90">
        <v>1936</v>
      </c>
      <c r="AD115" s="90">
        <v>2114</v>
      </c>
      <c r="AE115" s="90">
        <v>2070</v>
      </c>
      <c r="AF115" s="90">
        <v>2273</v>
      </c>
      <c r="AG115" s="90">
        <v>1498</v>
      </c>
      <c r="AH115" s="90">
        <v>1218</v>
      </c>
      <c r="AI115" s="90">
        <v>1356</v>
      </c>
      <c r="AJ115" s="90">
        <v>1655</v>
      </c>
      <c r="AK115" s="90">
        <v>1070</v>
      </c>
      <c r="AL115" s="257">
        <v>1304.4000000000001</v>
      </c>
      <c r="AM115" s="260"/>
      <c r="AN115" s="260"/>
      <c r="AO115" s="261"/>
      <c r="AP115" s="261"/>
      <c r="AQ115" s="261"/>
      <c r="AR115" s="261"/>
      <c r="AS115" s="261"/>
      <c r="AT115" s="261"/>
      <c r="AU115" s="261"/>
      <c r="AV115" s="261"/>
      <c r="AW115" s="261"/>
      <c r="AX115" s="261"/>
      <c r="AY115" s="261"/>
      <c r="AZ115" s="261"/>
      <c r="BA115" s="261"/>
      <c r="BB115" s="261"/>
      <c r="BC115" s="261"/>
      <c r="BD115" s="261"/>
      <c r="BE115" s="261"/>
      <c r="BF115" s="261"/>
      <c r="BG115" s="261"/>
      <c r="BH115" s="261"/>
      <c r="BI115" s="25"/>
      <c r="BJ115" s="25"/>
      <c r="BK115" s="221"/>
      <c r="BL115" s="221"/>
      <c r="BM115" s="221"/>
      <c r="BN115" s="226"/>
      <c r="BO115" s="143"/>
      <c r="BP115" s="143"/>
      <c r="BQ115" s="143"/>
      <c r="BR115" s="143"/>
      <c r="BS115" s="143"/>
      <c r="BT115" s="143"/>
    </row>
    <row r="116" spans="1:72" ht="3.75" customHeight="1" x14ac:dyDescent="0.35">
      <c r="A116" s="184"/>
      <c r="B116" s="174"/>
      <c r="C116" s="106"/>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90"/>
      <c r="AL116" s="257"/>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7"/>
      <c r="BL116" s="7"/>
      <c r="BM116" s="7"/>
      <c r="BN116" s="226"/>
      <c r="BO116" s="143"/>
      <c r="BP116" s="143"/>
      <c r="BQ116" s="143"/>
      <c r="BR116" s="143"/>
      <c r="BS116" s="143"/>
      <c r="BT116" s="143"/>
    </row>
    <row r="117" spans="1:72" x14ac:dyDescent="0.35">
      <c r="A117" s="185" t="s">
        <v>355</v>
      </c>
      <c r="B117" s="174"/>
      <c r="C117" s="106"/>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257"/>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25"/>
      <c r="BK117" s="7"/>
      <c r="BL117" s="7"/>
      <c r="BM117" s="7"/>
      <c r="BN117" s="226"/>
      <c r="BO117" s="143"/>
      <c r="BP117" s="143"/>
      <c r="BQ117" s="143"/>
      <c r="BR117" s="143"/>
      <c r="BS117" s="143"/>
      <c r="BT117" s="143"/>
    </row>
    <row r="118" spans="1:72" x14ac:dyDescent="0.35">
      <c r="A118" s="170" t="s">
        <v>356</v>
      </c>
      <c r="B118" s="14" t="s">
        <v>71</v>
      </c>
      <c r="C118" s="106"/>
      <c r="D118" s="90">
        <v>1</v>
      </c>
      <c r="E118" s="90">
        <v>1</v>
      </c>
      <c r="F118" s="90">
        <v>1</v>
      </c>
      <c r="G118" s="90">
        <v>2</v>
      </c>
      <c r="H118" s="90">
        <v>2</v>
      </c>
      <c r="I118" s="90">
        <v>2</v>
      </c>
      <c r="J118" s="90">
        <v>3</v>
      </c>
      <c r="K118" s="90">
        <v>3</v>
      </c>
      <c r="L118" s="90">
        <v>3</v>
      </c>
      <c r="M118" s="90">
        <v>5</v>
      </c>
      <c r="N118" s="90">
        <v>8</v>
      </c>
      <c r="O118" s="90">
        <v>8</v>
      </c>
      <c r="P118" s="90">
        <v>4</v>
      </c>
      <c r="Q118" s="90">
        <v>3</v>
      </c>
      <c r="R118" s="90">
        <v>4</v>
      </c>
      <c r="S118" s="90">
        <v>8</v>
      </c>
      <c r="T118" s="90">
        <v>9</v>
      </c>
      <c r="U118" s="90">
        <v>9</v>
      </c>
      <c r="V118" s="90">
        <v>11</v>
      </c>
      <c r="W118" s="90">
        <v>21</v>
      </c>
      <c r="X118" s="90">
        <v>30</v>
      </c>
      <c r="Y118" s="90">
        <v>32</v>
      </c>
      <c r="Z118" s="90">
        <v>38</v>
      </c>
      <c r="AA118" s="90">
        <v>47</v>
      </c>
      <c r="AB118" s="90">
        <v>43</v>
      </c>
      <c r="AC118" s="90">
        <v>72</v>
      </c>
      <c r="AD118" s="90">
        <v>66</v>
      </c>
      <c r="AE118" s="90">
        <v>79</v>
      </c>
      <c r="AF118" s="90">
        <v>87</v>
      </c>
      <c r="AG118" s="90">
        <v>99</v>
      </c>
      <c r="AH118" s="90">
        <v>101</v>
      </c>
      <c r="AI118" s="90">
        <v>104</v>
      </c>
      <c r="AJ118" s="90">
        <v>86</v>
      </c>
      <c r="AK118" s="90">
        <v>90.9</v>
      </c>
      <c r="AL118" s="257">
        <v>94.8</v>
      </c>
      <c r="AM118" s="25">
        <v>147</v>
      </c>
      <c r="AN118" s="25">
        <v>125</v>
      </c>
      <c r="AO118" s="25">
        <v>142</v>
      </c>
      <c r="AP118" s="25">
        <v>156</v>
      </c>
      <c r="AQ118" s="25">
        <v>135</v>
      </c>
      <c r="AR118" s="25">
        <v>218</v>
      </c>
      <c r="AS118" s="25">
        <v>209</v>
      </c>
      <c r="AT118" s="25">
        <v>196</v>
      </c>
      <c r="AU118" s="25">
        <v>207</v>
      </c>
      <c r="AV118" s="25">
        <v>192</v>
      </c>
      <c r="AW118" s="25">
        <v>162</v>
      </c>
      <c r="AX118" s="25">
        <v>158</v>
      </c>
      <c r="AY118" s="25">
        <v>177</v>
      </c>
      <c r="AZ118" s="25">
        <v>190</v>
      </c>
      <c r="BA118" s="25">
        <v>188</v>
      </c>
      <c r="BB118" s="25">
        <v>186</v>
      </c>
      <c r="BC118" s="25">
        <v>199</v>
      </c>
      <c r="BD118" s="25">
        <v>189</v>
      </c>
      <c r="BE118" s="25">
        <v>187</v>
      </c>
      <c r="BF118" s="25">
        <v>174</v>
      </c>
      <c r="BG118" s="25">
        <v>165</v>
      </c>
      <c r="BH118" s="25">
        <v>210</v>
      </c>
      <c r="BI118" s="25">
        <v>189</v>
      </c>
      <c r="BJ118" s="25">
        <v>204</v>
      </c>
      <c r="BK118" s="7">
        <v>199</v>
      </c>
      <c r="BL118" s="7">
        <v>195</v>
      </c>
      <c r="BM118" s="7">
        <v>187</v>
      </c>
      <c r="BN118" s="7">
        <v>188</v>
      </c>
      <c r="BO118" s="143"/>
      <c r="BP118" s="143"/>
      <c r="BQ118" s="143"/>
      <c r="BR118" s="143"/>
      <c r="BS118" s="143"/>
      <c r="BT118" s="143"/>
    </row>
    <row r="119" spans="1:72" x14ac:dyDescent="0.35">
      <c r="A119" s="170" t="s">
        <v>357</v>
      </c>
      <c r="B119" s="14" t="s">
        <v>71</v>
      </c>
      <c r="C119" s="106" t="s">
        <v>89</v>
      </c>
      <c r="D119" s="90">
        <v>55</v>
      </c>
      <c r="E119" s="90">
        <v>57</v>
      </c>
      <c r="F119" s="90">
        <v>61</v>
      </c>
      <c r="G119" s="90">
        <v>70</v>
      </c>
      <c r="H119" s="90">
        <v>88</v>
      </c>
      <c r="I119" s="90">
        <v>95</v>
      </c>
      <c r="J119" s="90">
        <v>99</v>
      </c>
      <c r="K119" s="90">
        <v>98</v>
      </c>
      <c r="L119" s="90">
        <v>63</v>
      </c>
      <c r="M119" s="90">
        <v>83</v>
      </c>
      <c r="N119" s="90">
        <v>126</v>
      </c>
      <c r="O119" s="90">
        <v>186</v>
      </c>
      <c r="P119" s="90">
        <v>212</v>
      </c>
      <c r="Q119" s="90">
        <v>253</v>
      </c>
      <c r="R119" s="90">
        <v>293</v>
      </c>
      <c r="S119" s="90">
        <v>281</v>
      </c>
      <c r="T119" s="90">
        <v>356</v>
      </c>
      <c r="U119" s="90">
        <v>462</v>
      </c>
      <c r="V119" s="90">
        <v>705</v>
      </c>
      <c r="W119" s="90">
        <v>1187</v>
      </c>
      <c r="X119" s="90">
        <v>1251</v>
      </c>
      <c r="Y119" s="90">
        <v>1175</v>
      </c>
      <c r="Z119" s="90">
        <v>1187</v>
      </c>
      <c r="AA119" s="90">
        <v>1216</v>
      </c>
      <c r="AB119" s="90">
        <v>1204</v>
      </c>
      <c r="AC119" s="90">
        <v>1276</v>
      </c>
      <c r="AD119" s="90">
        <v>1439</v>
      </c>
      <c r="AE119" s="90">
        <v>1833</v>
      </c>
      <c r="AF119" s="90">
        <v>2748</v>
      </c>
      <c r="AG119" s="90">
        <v>2780</v>
      </c>
      <c r="AH119" s="90">
        <v>3105</v>
      </c>
      <c r="AI119" s="90">
        <v>3850</v>
      </c>
      <c r="AJ119" s="90">
        <v>2946</v>
      </c>
      <c r="AK119" s="90">
        <v>2557.8000000000002</v>
      </c>
      <c r="AL119" s="257">
        <v>2232.8000000000002</v>
      </c>
      <c r="AM119" s="25">
        <v>2524</v>
      </c>
      <c r="AN119" s="25">
        <v>2527</v>
      </c>
      <c r="AO119" s="25">
        <v>3243</v>
      </c>
      <c r="AP119" s="25">
        <v>3005</v>
      </c>
      <c r="AQ119" s="25">
        <v>3403</v>
      </c>
      <c r="AR119" s="25">
        <v>3922</v>
      </c>
      <c r="AS119" s="25">
        <v>3825</v>
      </c>
      <c r="AT119" s="25">
        <v>4035</v>
      </c>
      <c r="AU119" s="25">
        <v>4506</v>
      </c>
      <c r="AV119" s="25">
        <v>3764</v>
      </c>
      <c r="AW119" s="25">
        <v>4694</v>
      </c>
      <c r="AX119" s="25">
        <v>4669</v>
      </c>
      <c r="AY119" s="25">
        <v>4783</v>
      </c>
      <c r="AZ119" s="25">
        <v>4156</v>
      </c>
      <c r="BA119" s="25">
        <v>3879</v>
      </c>
      <c r="BB119" s="25">
        <v>3673</v>
      </c>
      <c r="BC119" s="25">
        <v>3078</v>
      </c>
      <c r="BD119" s="25">
        <v>3444</v>
      </c>
      <c r="BE119" s="25">
        <v>3699</v>
      </c>
      <c r="BF119" s="25">
        <v>3754</v>
      </c>
      <c r="BG119" s="25">
        <v>3810</v>
      </c>
      <c r="BH119" s="25">
        <v>5260</v>
      </c>
      <c r="BI119" s="25">
        <v>7592</v>
      </c>
      <c r="BJ119" s="25">
        <v>7410</v>
      </c>
      <c r="BK119" s="98">
        <v>5775</v>
      </c>
      <c r="BL119" s="98">
        <v>5480</v>
      </c>
      <c r="BM119" s="98">
        <v>5190</v>
      </c>
      <c r="BN119" s="98">
        <v>4984</v>
      </c>
      <c r="BO119" s="143"/>
      <c r="BP119" s="143"/>
      <c r="BQ119" s="143"/>
      <c r="BR119" s="143"/>
      <c r="BS119" s="143"/>
      <c r="BT119" s="143"/>
    </row>
    <row r="120" spans="1:72" x14ac:dyDescent="0.35">
      <c r="A120" s="186" t="s">
        <v>358</v>
      </c>
      <c r="B120" s="14" t="s">
        <v>71</v>
      </c>
      <c r="C120" s="106" t="s">
        <v>626</v>
      </c>
      <c r="D120" s="90">
        <v>0</v>
      </c>
      <c r="E120" s="90">
        <v>0</v>
      </c>
      <c r="F120" s="90">
        <v>0</v>
      </c>
      <c r="G120" s="90">
        <v>0</v>
      </c>
      <c r="H120" s="90">
        <v>1</v>
      </c>
      <c r="I120" s="90">
        <v>2</v>
      </c>
      <c r="J120" s="90">
        <v>3</v>
      </c>
      <c r="K120" s="90">
        <v>4</v>
      </c>
      <c r="L120" s="90">
        <v>7</v>
      </c>
      <c r="M120" s="90">
        <v>14</v>
      </c>
      <c r="N120" s="90">
        <v>50</v>
      </c>
      <c r="O120" s="90">
        <v>80</v>
      </c>
      <c r="P120" s="90">
        <v>79</v>
      </c>
      <c r="Q120" s="90">
        <v>125</v>
      </c>
      <c r="R120" s="90">
        <v>164</v>
      </c>
      <c r="S120" s="90">
        <v>82</v>
      </c>
      <c r="T120" s="90">
        <v>115</v>
      </c>
      <c r="U120" s="90">
        <v>96</v>
      </c>
      <c r="V120" s="90">
        <v>108</v>
      </c>
      <c r="W120" s="90">
        <v>120</v>
      </c>
      <c r="X120" s="90">
        <v>132</v>
      </c>
      <c r="Y120" s="90">
        <v>126</v>
      </c>
      <c r="Z120" s="90">
        <v>145</v>
      </c>
      <c r="AA120" s="90">
        <v>165</v>
      </c>
      <c r="AB120" s="90">
        <v>197</v>
      </c>
      <c r="AC120" s="90">
        <v>192</v>
      </c>
      <c r="AD120" s="90">
        <v>178</v>
      </c>
      <c r="AE120" s="90">
        <v>200</v>
      </c>
      <c r="AF120" s="90">
        <v>338</v>
      </c>
      <c r="AG120" s="90">
        <v>318</v>
      </c>
      <c r="AH120" s="90">
        <v>336</v>
      </c>
      <c r="AI120" s="90">
        <v>264</v>
      </c>
      <c r="AJ120" s="90">
        <v>265</v>
      </c>
      <c r="AK120" s="90">
        <v>275.3220925856229</v>
      </c>
      <c r="AL120" s="257">
        <v>344.26072341980273</v>
      </c>
      <c r="AM120" s="25">
        <v>391</v>
      </c>
      <c r="AN120" s="25">
        <v>400</v>
      </c>
      <c r="AO120" s="25">
        <v>440</v>
      </c>
      <c r="AP120" s="25">
        <v>491</v>
      </c>
      <c r="AQ120" s="25">
        <v>624</v>
      </c>
      <c r="AR120" s="25">
        <v>610</v>
      </c>
      <c r="AS120" s="25">
        <v>648</v>
      </c>
      <c r="AT120" s="25">
        <v>704</v>
      </c>
      <c r="AU120" s="25">
        <v>999</v>
      </c>
      <c r="AV120" s="25">
        <v>1359</v>
      </c>
      <c r="AW120" s="25">
        <v>1854</v>
      </c>
      <c r="AX120" s="25">
        <v>1726</v>
      </c>
      <c r="AY120" s="25">
        <v>1977</v>
      </c>
      <c r="AZ120" s="25">
        <v>1628</v>
      </c>
      <c r="BA120" s="25">
        <v>1625</v>
      </c>
      <c r="BB120" s="25">
        <v>1288</v>
      </c>
      <c r="BC120" s="25">
        <v>1021</v>
      </c>
      <c r="BD120" s="25">
        <v>1074</v>
      </c>
      <c r="BE120" s="25">
        <v>984</v>
      </c>
      <c r="BF120" s="25">
        <v>1130</v>
      </c>
      <c r="BG120" s="25">
        <v>1083</v>
      </c>
      <c r="BH120" s="25">
        <v>2495</v>
      </c>
      <c r="BI120" s="25">
        <v>4664</v>
      </c>
      <c r="BJ120" s="25">
        <v>4580</v>
      </c>
      <c r="BK120" s="70" t="s">
        <v>83</v>
      </c>
      <c r="BL120" s="70" t="s">
        <v>83</v>
      </c>
      <c r="BM120" s="70" t="s">
        <v>83</v>
      </c>
      <c r="BN120" s="70" t="s">
        <v>83</v>
      </c>
      <c r="BO120" s="143"/>
      <c r="BP120" s="143"/>
      <c r="BQ120" s="143"/>
      <c r="BR120" s="143"/>
      <c r="BS120" s="143"/>
      <c r="BT120" s="143"/>
    </row>
    <row r="121" spans="1:72" x14ac:dyDescent="0.35">
      <c r="A121" s="187" t="s">
        <v>359</v>
      </c>
      <c r="B121" s="14" t="s">
        <v>71</v>
      </c>
      <c r="C121" s="106" t="s">
        <v>626</v>
      </c>
      <c r="D121" s="90"/>
      <c r="E121" s="90"/>
      <c r="F121" s="90"/>
      <c r="G121" s="90"/>
      <c r="H121" s="90"/>
      <c r="I121" s="90"/>
      <c r="J121" s="90"/>
      <c r="K121" s="90"/>
      <c r="L121" s="90">
        <v>1</v>
      </c>
      <c r="M121" s="90">
        <v>0</v>
      </c>
      <c r="N121" s="90">
        <v>1</v>
      </c>
      <c r="O121" s="90">
        <v>0</v>
      </c>
      <c r="P121" s="90">
        <v>0</v>
      </c>
      <c r="Q121" s="90">
        <v>52</v>
      </c>
      <c r="R121" s="90">
        <v>67</v>
      </c>
      <c r="S121" s="90">
        <v>22</v>
      </c>
      <c r="T121" s="90">
        <v>31</v>
      </c>
      <c r="U121" s="90">
        <v>254</v>
      </c>
      <c r="V121" s="90">
        <v>459</v>
      </c>
      <c r="W121" s="90">
        <v>918</v>
      </c>
      <c r="X121" s="90">
        <v>945</v>
      </c>
      <c r="Y121" s="90">
        <v>848</v>
      </c>
      <c r="Z121" s="90">
        <v>819</v>
      </c>
      <c r="AA121" s="90">
        <v>779</v>
      </c>
      <c r="AB121" s="90">
        <v>714</v>
      </c>
      <c r="AC121" s="90">
        <v>754</v>
      </c>
      <c r="AD121" s="90">
        <v>877</v>
      </c>
      <c r="AE121" s="90">
        <v>1208</v>
      </c>
      <c r="AF121" s="90">
        <v>1866</v>
      </c>
      <c r="AG121" s="90">
        <v>1978</v>
      </c>
      <c r="AH121" s="90">
        <v>2228</v>
      </c>
      <c r="AI121" s="90">
        <v>3013</v>
      </c>
      <c r="AJ121" s="90">
        <v>2147</v>
      </c>
      <c r="AK121" s="90">
        <v>1751.0870154309373</v>
      </c>
      <c r="AL121" s="257">
        <v>1392.54278407015</v>
      </c>
      <c r="AM121" s="25">
        <v>1511</v>
      </c>
      <c r="AN121" s="25">
        <v>1391</v>
      </c>
      <c r="AO121" s="25">
        <v>1445</v>
      </c>
      <c r="AP121" s="25">
        <v>1539</v>
      </c>
      <c r="AQ121" s="25">
        <v>1750</v>
      </c>
      <c r="AR121" s="25">
        <v>2168</v>
      </c>
      <c r="AS121" s="25">
        <v>1919</v>
      </c>
      <c r="AT121" s="25">
        <v>1924</v>
      </c>
      <c r="AU121" s="25">
        <v>1896</v>
      </c>
      <c r="AV121" s="25">
        <v>1859</v>
      </c>
      <c r="AW121" s="25">
        <v>2241</v>
      </c>
      <c r="AX121" s="25">
        <v>2320</v>
      </c>
      <c r="AY121" s="25">
        <v>2109</v>
      </c>
      <c r="AZ121" s="25">
        <v>1727</v>
      </c>
      <c r="BA121" s="25">
        <v>1568</v>
      </c>
      <c r="BB121" s="25">
        <v>1573</v>
      </c>
      <c r="BC121" s="25">
        <v>1275</v>
      </c>
      <c r="BD121" s="25">
        <v>1667</v>
      </c>
      <c r="BE121" s="25">
        <v>2018</v>
      </c>
      <c r="BF121" s="25">
        <v>2000</v>
      </c>
      <c r="BG121" s="25">
        <v>2024</v>
      </c>
      <c r="BH121" s="25">
        <v>2111</v>
      </c>
      <c r="BI121" s="25">
        <v>2265</v>
      </c>
      <c r="BJ121" s="25">
        <v>2129</v>
      </c>
      <c r="BK121" s="70" t="s">
        <v>83</v>
      </c>
      <c r="BL121" s="70" t="s">
        <v>83</v>
      </c>
      <c r="BM121" s="70" t="s">
        <v>83</v>
      </c>
      <c r="BN121" s="70" t="s">
        <v>83</v>
      </c>
      <c r="BO121" s="143"/>
      <c r="BP121" s="143"/>
      <c r="BQ121" s="143"/>
      <c r="BR121" s="143"/>
      <c r="BS121" s="143"/>
      <c r="BT121" s="143"/>
    </row>
    <row r="122" spans="1:72" x14ac:dyDescent="0.35">
      <c r="A122" s="176" t="s">
        <v>360</v>
      </c>
      <c r="B122" s="14" t="s">
        <v>71</v>
      </c>
      <c r="C122" s="106" t="s">
        <v>626</v>
      </c>
      <c r="D122" s="90">
        <v>11</v>
      </c>
      <c r="E122" s="90">
        <v>11</v>
      </c>
      <c r="F122" s="90">
        <v>11</v>
      </c>
      <c r="G122" s="90">
        <v>15</v>
      </c>
      <c r="H122" s="90">
        <v>16</v>
      </c>
      <c r="I122" s="90">
        <v>16</v>
      </c>
      <c r="J122" s="90">
        <v>16</v>
      </c>
      <c r="K122" s="90">
        <v>18</v>
      </c>
      <c r="L122" s="90">
        <v>23</v>
      </c>
      <c r="M122" s="90">
        <v>26</v>
      </c>
      <c r="N122" s="90">
        <v>30</v>
      </c>
      <c r="O122" s="90">
        <v>49</v>
      </c>
      <c r="P122" s="90">
        <v>69</v>
      </c>
      <c r="Q122" s="90">
        <v>51</v>
      </c>
      <c r="R122" s="90">
        <v>41</v>
      </c>
      <c r="S122" s="90">
        <v>83</v>
      </c>
      <c r="T122" s="90">
        <v>82</v>
      </c>
      <c r="U122" s="90">
        <v>67</v>
      </c>
      <c r="V122" s="90">
        <v>82</v>
      </c>
      <c r="W122" s="90">
        <v>87</v>
      </c>
      <c r="X122" s="90">
        <v>103</v>
      </c>
      <c r="Y122" s="90">
        <v>122</v>
      </c>
      <c r="Z122" s="90">
        <v>130</v>
      </c>
      <c r="AA122" s="90">
        <v>160</v>
      </c>
      <c r="AB122" s="90">
        <v>159</v>
      </c>
      <c r="AC122" s="90">
        <v>171</v>
      </c>
      <c r="AD122" s="90">
        <v>201</v>
      </c>
      <c r="AE122" s="90">
        <v>215</v>
      </c>
      <c r="AF122" s="90">
        <v>302</v>
      </c>
      <c r="AG122" s="90">
        <v>219</v>
      </c>
      <c r="AH122" s="90">
        <v>261</v>
      </c>
      <c r="AI122" s="90">
        <v>239</v>
      </c>
      <c r="AJ122" s="90">
        <v>188</v>
      </c>
      <c r="AK122" s="90">
        <v>196.38359051561912</v>
      </c>
      <c r="AL122" s="257">
        <v>185.99868469126784</v>
      </c>
      <c r="AM122" s="25">
        <v>110</v>
      </c>
      <c r="AN122" s="25">
        <v>141</v>
      </c>
      <c r="AO122" s="25">
        <v>621</v>
      </c>
      <c r="AP122" s="25">
        <v>270</v>
      </c>
      <c r="AQ122" s="25">
        <v>277</v>
      </c>
      <c r="AR122" s="25">
        <v>388</v>
      </c>
      <c r="AS122" s="25">
        <v>355</v>
      </c>
      <c r="AT122" s="25">
        <v>303</v>
      </c>
      <c r="AU122" s="25">
        <v>508</v>
      </c>
      <c r="AV122" s="25">
        <v>546</v>
      </c>
      <c r="AW122" s="25">
        <v>600</v>
      </c>
      <c r="AX122" s="25">
        <v>623</v>
      </c>
      <c r="AY122" s="25">
        <v>698</v>
      </c>
      <c r="AZ122" s="25">
        <v>801</v>
      </c>
      <c r="BA122" s="25">
        <v>686</v>
      </c>
      <c r="BB122" s="25">
        <v>811</v>
      </c>
      <c r="BC122" s="25">
        <v>782</v>
      </c>
      <c r="BD122" s="25">
        <v>703</v>
      </c>
      <c r="BE122" s="25">
        <v>697</v>
      </c>
      <c r="BF122" s="25">
        <v>624</v>
      </c>
      <c r="BG122" s="25">
        <v>702</v>
      </c>
      <c r="BH122" s="25">
        <v>654</v>
      </c>
      <c r="BI122" s="25">
        <v>662</v>
      </c>
      <c r="BJ122" s="25">
        <v>701</v>
      </c>
      <c r="BK122" s="70" t="s">
        <v>83</v>
      </c>
      <c r="BL122" s="70" t="s">
        <v>83</v>
      </c>
      <c r="BM122" s="70" t="s">
        <v>83</v>
      </c>
      <c r="BN122" s="70" t="s">
        <v>83</v>
      </c>
      <c r="BO122" s="143"/>
      <c r="BP122" s="143"/>
      <c r="BQ122" s="143"/>
      <c r="BR122" s="143"/>
      <c r="BS122" s="143"/>
      <c r="BT122" s="143"/>
    </row>
    <row r="123" spans="1:72" x14ac:dyDescent="0.35">
      <c r="A123" s="188" t="s">
        <v>361</v>
      </c>
      <c r="B123" s="14" t="s">
        <v>71</v>
      </c>
      <c r="C123" s="106" t="s">
        <v>89</v>
      </c>
      <c r="D123" s="258">
        <v>28</v>
      </c>
      <c r="E123" s="258">
        <v>30</v>
      </c>
      <c r="F123" s="258">
        <v>31</v>
      </c>
      <c r="G123" s="258">
        <v>34</v>
      </c>
      <c r="H123" s="258">
        <v>47</v>
      </c>
      <c r="I123" s="258">
        <v>49</v>
      </c>
      <c r="J123" s="258">
        <v>44</v>
      </c>
      <c r="K123" s="258">
        <v>34</v>
      </c>
      <c r="L123" s="258"/>
      <c r="M123" s="258"/>
      <c r="N123" s="258"/>
      <c r="O123" s="258"/>
      <c r="P123" s="258"/>
      <c r="Q123" s="258"/>
      <c r="R123" s="258"/>
      <c r="S123" s="258"/>
      <c r="T123" s="258"/>
      <c r="U123" s="258">
        <v>45</v>
      </c>
      <c r="V123" s="258">
        <v>56</v>
      </c>
      <c r="W123" s="258">
        <v>62</v>
      </c>
      <c r="X123" s="258">
        <v>71</v>
      </c>
      <c r="Y123" s="258">
        <v>79</v>
      </c>
      <c r="Z123" s="258">
        <v>93</v>
      </c>
      <c r="AA123" s="258">
        <v>112</v>
      </c>
      <c r="AB123" s="258">
        <v>134</v>
      </c>
      <c r="AC123" s="258">
        <v>159</v>
      </c>
      <c r="AD123" s="258">
        <v>183</v>
      </c>
      <c r="AE123" s="258">
        <v>210</v>
      </c>
      <c r="AF123" s="258">
        <v>242</v>
      </c>
      <c r="AG123" s="258">
        <v>265</v>
      </c>
      <c r="AH123" s="258">
        <v>280</v>
      </c>
      <c r="AI123" s="258">
        <v>334</v>
      </c>
      <c r="AJ123" s="258">
        <v>346</v>
      </c>
      <c r="AK123" s="258">
        <v>335.00730146782087</v>
      </c>
      <c r="AL123" s="259">
        <v>309.18202411399341</v>
      </c>
      <c r="AM123" s="25">
        <v>512</v>
      </c>
      <c r="AN123" s="25">
        <v>594</v>
      </c>
      <c r="AO123" s="25">
        <v>738</v>
      </c>
      <c r="AP123" s="25">
        <v>705</v>
      </c>
      <c r="AQ123" s="25">
        <v>753</v>
      </c>
      <c r="AR123" s="25">
        <v>757</v>
      </c>
      <c r="AS123" s="25">
        <v>903</v>
      </c>
      <c r="AT123" s="25">
        <v>1105</v>
      </c>
      <c r="AU123" s="25">
        <v>1102</v>
      </c>
      <c r="AV123" s="25">
        <v>1276</v>
      </c>
      <c r="AW123" s="25">
        <v>1571</v>
      </c>
      <c r="AX123" s="25">
        <v>2206</v>
      </c>
      <c r="AY123" s="25">
        <v>2740</v>
      </c>
      <c r="AZ123" s="25">
        <v>3533</v>
      </c>
      <c r="BA123" s="25">
        <v>4404</v>
      </c>
      <c r="BB123" s="25">
        <v>4036</v>
      </c>
      <c r="BC123" s="25">
        <v>3741</v>
      </c>
      <c r="BD123" s="25">
        <v>3594</v>
      </c>
      <c r="BE123" s="25">
        <v>3725</v>
      </c>
      <c r="BF123" s="25">
        <v>3404</v>
      </c>
      <c r="BG123" s="25">
        <v>3488</v>
      </c>
      <c r="BH123" s="25">
        <v>3419</v>
      </c>
      <c r="BI123" s="25">
        <v>3409</v>
      </c>
      <c r="BJ123" s="25">
        <v>3405</v>
      </c>
      <c r="BK123" s="98">
        <v>3906</v>
      </c>
      <c r="BL123" s="98">
        <v>3267</v>
      </c>
      <c r="BM123" s="98">
        <v>3113</v>
      </c>
      <c r="BN123" s="98">
        <v>3146</v>
      </c>
      <c r="BO123" s="143"/>
      <c r="BP123" s="143"/>
      <c r="BQ123" s="143"/>
      <c r="BR123" s="143"/>
      <c r="BS123" s="143"/>
      <c r="BT123" s="143"/>
    </row>
    <row r="124" spans="1:72" x14ac:dyDescent="0.35">
      <c r="A124" s="189" t="s">
        <v>362</v>
      </c>
      <c r="B124" s="14" t="s">
        <v>71</v>
      </c>
      <c r="C124" s="106"/>
      <c r="D124" s="90"/>
      <c r="E124" s="90"/>
      <c r="F124" s="90"/>
      <c r="G124" s="90"/>
      <c r="H124" s="90"/>
      <c r="I124" s="90"/>
      <c r="J124" s="90"/>
      <c r="K124" s="90"/>
      <c r="L124" s="90">
        <v>32</v>
      </c>
      <c r="M124" s="90">
        <v>43</v>
      </c>
      <c r="N124" s="90">
        <v>45</v>
      </c>
      <c r="O124" s="90">
        <v>57</v>
      </c>
      <c r="P124" s="90">
        <v>64</v>
      </c>
      <c r="Q124" s="90">
        <v>25</v>
      </c>
      <c r="R124" s="90">
        <v>21</v>
      </c>
      <c r="S124" s="90">
        <v>94</v>
      </c>
      <c r="T124" s="90">
        <v>128</v>
      </c>
      <c r="U124" s="90"/>
      <c r="V124" s="90"/>
      <c r="W124" s="90"/>
      <c r="X124" s="90"/>
      <c r="Y124" s="90"/>
      <c r="Z124" s="90"/>
      <c r="AA124" s="90"/>
      <c r="AB124" s="90"/>
      <c r="AC124" s="90"/>
      <c r="AD124" s="90"/>
      <c r="AE124" s="90"/>
      <c r="AF124" s="90"/>
      <c r="AG124" s="90"/>
      <c r="AH124" s="90"/>
      <c r="AI124" s="90"/>
      <c r="AJ124" s="90"/>
      <c r="AK124" s="90"/>
      <c r="AL124" s="25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25"/>
      <c r="BK124" s="70"/>
      <c r="BL124" s="70"/>
      <c r="BM124" s="70"/>
      <c r="BN124" s="70"/>
      <c r="BO124" s="143"/>
      <c r="BP124" s="143"/>
      <c r="BQ124" s="143"/>
      <c r="BR124" s="143"/>
      <c r="BS124" s="143"/>
      <c r="BT124" s="143"/>
    </row>
    <row r="125" spans="1:72" x14ac:dyDescent="0.35">
      <c r="A125" s="178" t="s">
        <v>363</v>
      </c>
      <c r="B125" s="14" t="s">
        <v>71</v>
      </c>
      <c r="C125" s="106"/>
      <c r="D125" s="258">
        <v>16</v>
      </c>
      <c r="E125" s="258">
        <v>16</v>
      </c>
      <c r="F125" s="258">
        <v>19</v>
      </c>
      <c r="G125" s="258">
        <v>21</v>
      </c>
      <c r="H125" s="258">
        <v>24</v>
      </c>
      <c r="I125" s="258">
        <v>28</v>
      </c>
      <c r="J125" s="258">
        <v>36</v>
      </c>
      <c r="K125" s="258">
        <v>42</v>
      </c>
      <c r="L125" s="258"/>
      <c r="M125" s="258"/>
      <c r="N125" s="258"/>
      <c r="O125" s="258"/>
      <c r="P125" s="258"/>
      <c r="Q125" s="258"/>
      <c r="R125" s="258"/>
      <c r="S125" s="258"/>
      <c r="T125" s="258"/>
      <c r="U125" s="258"/>
      <c r="V125" s="258"/>
      <c r="W125" s="258"/>
      <c r="X125" s="258"/>
      <c r="Y125" s="258"/>
      <c r="Z125" s="258"/>
      <c r="AA125" s="258"/>
      <c r="AB125" s="258"/>
      <c r="AC125" s="258"/>
      <c r="AD125" s="258"/>
      <c r="AE125" s="258"/>
      <c r="AF125" s="258"/>
      <c r="AG125" s="258"/>
      <c r="AH125" s="258"/>
      <c r="AI125" s="258"/>
      <c r="AJ125" s="258"/>
      <c r="AK125" s="258"/>
      <c r="AL125" s="259"/>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25"/>
      <c r="BK125" s="7"/>
      <c r="BL125" s="7"/>
      <c r="BM125" s="7"/>
      <c r="BN125" s="226"/>
      <c r="BO125" s="143"/>
      <c r="BP125" s="143"/>
      <c r="BQ125" s="143"/>
      <c r="BR125" s="143"/>
      <c r="BS125" s="143"/>
      <c r="BT125" s="143"/>
    </row>
    <row r="126" spans="1:72" x14ac:dyDescent="0.35">
      <c r="A126" s="190" t="s">
        <v>364</v>
      </c>
      <c r="B126" s="14" t="s">
        <v>71</v>
      </c>
      <c r="C126" s="106"/>
      <c r="D126" s="90">
        <v>62</v>
      </c>
      <c r="E126" s="90">
        <v>61</v>
      </c>
      <c r="F126" s="90">
        <v>83</v>
      </c>
      <c r="G126" s="90">
        <v>79</v>
      </c>
      <c r="H126" s="90">
        <v>64</v>
      </c>
      <c r="I126" s="90">
        <v>80</v>
      </c>
      <c r="J126" s="90">
        <v>74</v>
      </c>
      <c r="K126" s="90">
        <v>66</v>
      </c>
      <c r="L126" s="90">
        <v>75</v>
      </c>
      <c r="M126" s="90">
        <v>94</v>
      </c>
      <c r="N126" s="90">
        <v>124</v>
      </c>
      <c r="O126" s="90">
        <v>149</v>
      </c>
      <c r="P126" s="90">
        <v>160</v>
      </c>
      <c r="Q126" s="90">
        <v>138</v>
      </c>
      <c r="R126" s="90">
        <v>76</v>
      </c>
      <c r="S126" s="90">
        <v>98</v>
      </c>
      <c r="T126" s="90">
        <v>139</v>
      </c>
      <c r="U126" s="90">
        <v>218</v>
      </c>
      <c r="V126" s="90">
        <v>204</v>
      </c>
      <c r="W126" s="90">
        <v>199</v>
      </c>
      <c r="X126" s="90">
        <v>224</v>
      </c>
      <c r="Y126" s="90">
        <v>129</v>
      </c>
      <c r="Z126" s="90">
        <v>126</v>
      </c>
      <c r="AA126" s="90">
        <v>119</v>
      </c>
      <c r="AB126" s="90">
        <v>94</v>
      </c>
      <c r="AC126" s="90">
        <v>168</v>
      </c>
      <c r="AD126" s="90">
        <v>295</v>
      </c>
      <c r="AE126" s="90">
        <v>299</v>
      </c>
      <c r="AF126" s="90">
        <v>325</v>
      </c>
      <c r="AG126" s="90">
        <v>335</v>
      </c>
      <c r="AH126" s="90">
        <v>319</v>
      </c>
      <c r="AI126" s="90">
        <v>354</v>
      </c>
      <c r="AJ126" s="90">
        <v>335</v>
      </c>
      <c r="AK126" s="90">
        <v>305.89999999999998</v>
      </c>
      <c r="AL126" s="257">
        <v>350.8</v>
      </c>
      <c r="AM126" s="25">
        <v>516</v>
      </c>
      <c r="AN126" s="25">
        <v>411</v>
      </c>
      <c r="AO126" s="25">
        <v>513</v>
      </c>
      <c r="AP126" s="25">
        <v>642</v>
      </c>
      <c r="AQ126" s="25">
        <v>748</v>
      </c>
      <c r="AR126" s="25">
        <v>759</v>
      </c>
      <c r="AS126" s="25">
        <v>840</v>
      </c>
      <c r="AT126" s="25">
        <v>934</v>
      </c>
      <c r="AU126" s="25">
        <v>1213</v>
      </c>
      <c r="AV126" s="25">
        <v>1275</v>
      </c>
      <c r="AW126" s="25">
        <v>2200</v>
      </c>
      <c r="AX126" s="25">
        <v>2013</v>
      </c>
      <c r="AY126" s="25">
        <v>2354</v>
      </c>
      <c r="AZ126" s="25">
        <v>2752</v>
      </c>
      <c r="BA126" s="25">
        <v>2367</v>
      </c>
      <c r="BB126" s="25">
        <v>2151</v>
      </c>
      <c r="BC126" s="25">
        <v>2180</v>
      </c>
      <c r="BD126" s="25">
        <v>2126</v>
      </c>
      <c r="BE126" s="25">
        <v>2249</v>
      </c>
      <c r="BF126" s="25">
        <v>2382</v>
      </c>
      <c r="BG126" s="25">
        <v>58030</v>
      </c>
      <c r="BH126" s="25">
        <v>73179</v>
      </c>
      <c r="BI126" s="25">
        <v>10592</v>
      </c>
      <c r="BJ126" s="25">
        <v>3380</v>
      </c>
      <c r="BK126" s="98">
        <v>3580</v>
      </c>
      <c r="BL126" s="98">
        <v>3179</v>
      </c>
      <c r="BM126" s="98">
        <v>3049</v>
      </c>
      <c r="BN126" s="98">
        <v>3019</v>
      </c>
      <c r="BO126" s="143"/>
      <c r="BP126" s="143"/>
      <c r="BQ126" s="143"/>
      <c r="BR126" s="143"/>
      <c r="BS126" s="143"/>
      <c r="BT126" s="143"/>
    </row>
    <row r="127" spans="1:72" x14ac:dyDescent="0.35">
      <c r="A127" s="190" t="s">
        <v>365</v>
      </c>
      <c r="B127" s="14" t="s">
        <v>71</v>
      </c>
      <c r="C127" s="106"/>
      <c r="D127" s="90">
        <v>18</v>
      </c>
      <c r="E127" s="90">
        <v>20</v>
      </c>
      <c r="F127" s="90">
        <v>36</v>
      </c>
      <c r="G127" s="90">
        <v>40</v>
      </c>
      <c r="H127" s="90">
        <v>34</v>
      </c>
      <c r="I127" s="90">
        <v>47</v>
      </c>
      <c r="J127" s="90">
        <v>47</v>
      </c>
      <c r="K127" s="90">
        <v>50</v>
      </c>
      <c r="L127" s="90">
        <v>65</v>
      </c>
      <c r="M127" s="90">
        <v>85</v>
      </c>
      <c r="N127" s="90">
        <v>122</v>
      </c>
      <c r="O127" s="90">
        <v>151</v>
      </c>
      <c r="P127" s="90">
        <v>165</v>
      </c>
      <c r="Q127" s="90">
        <v>142</v>
      </c>
      <c r="R127" s="90">
        <v>81</v>
      </c>
      <c r="S127" s="90">
        <v>103</v>
      </c>
      <c r="T127" s="90">
        <v>146</v>
      </c>
      <c r="U127" s="90">
        <v>227</v>
      </c>
      <c r="V127" s="90">
        <v>210</v>
      </c>
      <c r="W127" s="90">
        <v>205</v>
      </c>
      <c r="X127" s="90">
        <v>230</v>
      </c>
      <c r="Y127" s="90">
        <v>196.75</v>
      </c>
      <c r="Z127" s="90">
        <v>162.5</v>
      </c>
      <c r="AA127" s="90">
        <v>128.25</v>
      </c>
      <c r="AB127" s="90">
        <v>94</v>
      </c>
      <c r="AC127" s="90">
        <v>168</v>
      </c>
      <c r="AD127" s="90">
        <v>295</v>
      </c>
      <c r="AE127" s="90">
        <v>299</v>
      </c>
      <c r="AF127" s="90">
        <v>325</v>
      </c>
      <c r="AG127" s="90">
        <v>335</v>
      </c>
      <c r="AH127" s="90">
        <v>319</v>
      </c>
      <c r="AI127" s="90">
        <v>354</v>
      </c>
      <c r="AJ127" s="90">
        <v>335</v>
      </c>
      <c r="AK127" s="90">
        <v>305.89999999999998</v>
      </c>
      <c r="AL127" s="257">
        <v>350.8</v>
      </c>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25"/>
      <c r="BK127" s="7"/>
      <c r="BL127" s="7"/>
      <c r="BM127" s="7"/>
      <c r="BN127" s="226"/>
      <c r="BO127" s="143"/>
      <c r="BP127" s="143"/>
      <c r="BQ127" s="143"/>
      <c r="BR127" s="143"/>
      <c r="BS127" s="143"/>
      <c r="BT127" s="143"/>
    </row>
    <row r="128" spans="1:72" x14ac:dyDescent="0.35">
      <c r="A128" s="185" t="s">
        <v>366</v>
      </c>
      <c r="B128" s="14" t="s">
        <v>71</v>
      </c>
      <c r="C128" s="106"/>
      <c r="D128" s="90">
        <v>118</v>
      </c>
      <c r="E128" s="90">
        <v>118</v>
      </c>
      <c r="F128" s="90">
        <v>145</v>
      </c>
      <c r="G128" s="90">
        <v>150</v>
      </c>
      <c r="H128" s="90">
        <v>154</v>
      </c>
      <c r="I128" s="90">
        <v>177</v>
      </c>
      <c r="J128" s="90">
        <v>177</v>
      </c>
      <c r="K128" s="90">
        <v>167</v>
      </c>
      <c r="L128" s="90">
        <v>139</v>
      </c>
      <c r="M128" s="90">
        <v>183</v>
      </c>
      <c r="N128" s="90">
        <v>259</v>
      </c>
      <c r="O128" s="90">
        <v>343</v>
      </c>
      <c r="P128" s="90">
        <v>377</v>
      </c>
      <c r="Q128" s="90">
        <v>395</v>
      </c>
      <c r="R128" s="90">
        <v>374</v>
      </c>
      <c r="S128" s="90">
        <v>386</v>
      </c>
      <c r="T128" s="90">
        <v>503</v>
      </c>
      <c r="U128" s="90">
        <v>689</v>
      </c>
      <c r="V128" s="90">
        <v>920</v>
      </c>
      <c r="W128" s="90">
        <v>1407</v>
      </c>
      <c r="X128" s="90">
        <v>1505</v>
      </c>
      <c r="Y128" s="90">
        <v>1336</v>
      </c>
      <c r="Z128" s="90">
        <v>1351</v>
      </c>
      <c r="AA128" s="90">
        <v>1382</v>
      </c>
      <c r="AB128" s="90">
        <v>1341</v>
      </c>
      <c r="AC128" s="90">
        <v>1515</v>
      </c>
      <c r="AD128" s="90">
        <v>1801</v>
      </c>
      <c r="AE128" s="90">
        <v>2211</v>
      </c>
      <c r="AF128" s="90">
        <v>3158</v>
      </c>
      <c r="AG128" s="90">
        <v>3213</v>
      </c>
      <c r="AH128" s="90">
        <v>3524</v>
      </c>
      <c r="AI128" s="90">
        <v>4309</v>
      </c>
      <c r="AJ128" s="90">
        <v>3366</v>
      </c>
      <c r="AK128" s="90">
        <v>2954.6000000000004</v>
      </c>
      <c r="AL128" s="257">
        <v>2678.4000000000005</v>
      </c>
      <c r="AM128" s="25">
        <v>3187</v>
      </c>
      <c r="AN128" s="25">
        <v>3063</v>
      </c>
      <c r="AO128" s="25">
        <v>3899</v>
      </c>
      <c r="AP128" s="25">
        <v>3803</v>
      </c>
      <c r="AQ128" s="25">
        <v>4286</v>
      </c>
      <c r="AR128" s="25">
        <v>4899</v>
      </c>
      <c r="AS128" s="25">
        <v>4874</v>
      </c>
      <c r="AT128" s="25">
        <v>5165</v>
      </c>
      <c r="AU128" s="25">
        <v>5926</v>
      </c>
      <c r="AV128" s="25">
        <v>6507</v>
      </c>
      <c r="AW128" s="25">
        <v>8628</v>
      </c>
      <c r="AX128" s="25">
        <v>9046</v>
      </c>
      <c r="AY128" s="25">
        <v>10054</v>
      </c>
      <c r="AZ128" s="25">
        <v>10631</v>
      </c>
      <c r="BA128" s="25">
        <v>10838</v>
      </c>
      <c r="BB128" s="25">
        <v>10046</v>
      </c>
      <c r="BC128" s="25">
        <v>9199</v>
      </c>
      <c r="BD128" s="25">
        <v>9354</v>
      </c>
      <c r="BE128" s="25">
        <v>9861</v>
      </c>
      <c r="BF128" s="25">
        <v>9714</v>
      </c>
      <c r="BG128" s="25">
        <v>65494</v>
      </c>
      <c r="BH128" s="25">
        <v>82067</v>
      </c>
      <c r="BI128" s="25">
        <v>21781</v>
      </c>
      <c r="BJ128" s="25">
        <v>14399</v>
      </c>
      <c r="BK128" s="98">
        <v>13460</v>
      </c>
      <c r="BL128" s="98">
        <v>12121</v>
      </c>
      <c r="BM128" s="98">
        <v>11539</v>
      </c>
      <c r="BN128" s="98">
        <v>11337</v>
      </c>
      <c r="BO128" s="171"/>
      <c r="BP128" s="143"/>
      <c r="BQ128" s="143"/>
      <c r="BR128" s="143"/>
      <c r="BS128" s="143"/>
      <c r="BT128" s="143"/>
    </row>
    <row r="129" spans="1:72" x14ac:dyDescent="0.35">
      <c r="A129" s="181" t="s">
        <v>367</v>
      </c>
      <c r="B129" s="14" t="s">
        <v>71</v>
      </c>
      <c r="C129" s="106"/>
      <c r="D129" s="90">
        <v>74</v>
      </c>
      <c r="E129" s="90">
        <v>77</v>
      </c>
      <c r="F129" s="90">
        <v>98</v>
      </c>
      <c r="G129" s="90">
        <v>111</v>
      </c>
      <c r="H129" s="90">
        <v>124</v>
      </c>
      <c r="I129" s="90">
        <v>144</v>
      </c>
      <c r="J129" s="90">
        <v>150</v>
      </c>
      <c r="K129" s="90">
        <v>151</v>
      </c>
      <c r="L129" s="90">
        <v>129</v>
      </c>
      <c r="M129" s="90">
        <v>174</v>
      </c>
      <c r="N129" s="90">
        <v>257</v>
      </c>
      <c r="O129" s="90">
        <v>345</v>
      </c>
      <c r="P129" s="90">
        <v>382</v>
      </c>
      <c r="Q129" s="90">
        <v>399</v>
      </c>
      <c r="R129" s="90">
        <v>379</v>
      </c>
      <c r="S129" s="90">
        <v>391</v>
      </c>
      <c r="T129" s="90">
        <v>510</v>
      </c>
      <c r="U129" s="90">
        <v>698</v>
      </c>
      <c r="V129" s="90">
        <v>926</v>
      </c>
      <c r="W129" s="90">
        <v>1413</v>
      </c>
      <c r="X129" s="90">
        <v>1511</v>
      </c>
      <c r="Y129" s="90">
        <v>1403.75</v>
      </c>
      <c r="Z129" s="90">
        <v>1386.5</v>
      </c>
      <c r="AA129" s="90">
        <v>1391.25</v>
      </c>
      <c r="AB129" s="90">
        <v>1341</v>
      </c>
      <c r="AC129" s="90">
        <v>1516</v>
      </c>
      <c r="AD129" s="90">
        <v>1800</v>
      </c>
      <c r="AE129" s="90">
        <v>2211</v>
      </c>
      <c r="AF129" s="90">
        <v>3159</v>
      </c>
      <c r="AG129" s="90">
        <v>3214</v>
      </c>
      <c r="AH129" s="90">
        <v>3524</v>
      </c>
      <c r="AI129" s="90">
        <v>4308</v>
      </c>
      <c r="AJ129" s="90">
        <v>3366</v>
      </c>
      <c r="AK129" s="90">
        <v>2954.6000000000004</v>
      </c>
      <c r="AL129" s="257">
        <v>2678.4000000000005</v>
      </c>
      <c r="AM129" s="260"/>
      <c r="AN129" s="260"/>
      <c r="AO129" s="261"/>
      <c r="AP129" s="261"/>
      <c r="AQ129" s="261"/>
      <c r="AR129" s="261"/>
      <c r="AS129" s="261"/>
      <c r="AT129" s="261"/>
      <c r="AU129" s="261"/>
      <c r="AV129" s="261"/>
      <c r="AW129" s="261"/>
      <c r="AX129" s="261"/>
      <c r="AY129" s="261"/>
      <c r="AZ129" s="261"/>
      <c r="BA129" s="261"/>
      <c r="BB129" s="261"/>
      <c r="BC129" s="261"/>
      <c r="BD129" s="261"/>
      <c r="BE129" s="261"/>
      <c r="BF129" s="261"/>
      <c r="BG129" s="261"/>
      <c r="BH129" s="261"/>
      <c r="BI129" s="25"/>
      <c r="BJ129" s="25"/>
      <c r="BK129" s="221"/>
      <c r="BL129" s="221"/>
      <c r="BM129" s="221"/>
      <c r="BN129" s="226"/>
      <c r="BO129" s="143"/>
      <c r="BP129" s="143"/>
      <c r="BQ129" s="143"/>
      <c r="BR129" s="143"/>
      <c r="BS129" s="143"/>
      <c r="BT129" s="143"/>
    </row>
    <row r="130" spans="1:72" ht="3.75" customHeight="1" x14ac:dyDescent="0.35">
      <c r="A130" s="173"/>
      <c r="B130" s="174"/>
      <c r="C130" s="106"/>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c r="AL130" s="257"/>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7"/>
      <c r="BL130" s="7"/>
      <c r="BM130" s="7"/>
      <c r="BN130" s="226"/>
      <c r="BO130" s="143"/>
      <c r="BP130" s="143"/>
      <c r="BQ130" s="143"/>
      <c r="BR130" s="143"/>
      <c r="BS130" s="143"/>
      <c r="BT130" s="143"/>
    </row>
    <row r="131" spans="1:72" x14ac:dyDescent="0.35">
      <c r="A131" s="143" t="s">
        <v>368</v>
      </c>
      <c r="B131" s="174"/>
      <c r="C131" s="106"/>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c r="AK131" s="90"/>
      <c r="AL131" s="257"/>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25"/>
      <c r="BK131" s="7"/>
      <c r="BL131" s="7"/>
      <c r="BM131" s="7"/>
      <c r="BN131" s="226"/>
      <c r="BO131" s="143"/>
      <c r="BP131" s="143"/>
      <c r="BQ131" s="143"/>
      <c r="BR131" s="143"/>
      <c r="BS131" s="143"/>
      <c r="BT131" s="143"/>
    </row>
    <row r="132" spans="1:72" x14ac:dyDescent="0.35">
      <c r="A132" s="170" t="s">
        <v>369</v>
      </c>
      <c r="B132" s="14" t="s">
        <v>71</v>
      </c>
      <c r="C132" s="106"/>
      <c r="D132" s="90">
        <v>390</v>
      </c>
      <c r="E132" s="90">
        <v>409</v>
      </c>
      <c r="F132" s="90">
        <v>432</v>
      </c>
      <c r="G132" s="90">
        <v>476</v>
      </c>
      <c r="H132" s="90">
        <v>502</v>
      </c>
      <c r="I132" s="90">
        <v>546</v>
      </c>
      <c r="J132" s="90">
        <v>576</v>
      </c>
      <c r="K132" s="90">
        <v>616</v>
      </c>
      <c r="L132" s="90">
        <v>674</v>
      </c>
      <c r="M132" s="90">
        <v>712</v>
      </c>
      <c r="N132" s="90">
        <v>887</v>
      </c>
      <c r="O132" s="90">
        <v>967</v>
      </c>
      <c r="P132" s="90">
        <v>1411</v>
      </c>
      <c r="Q132" s="90">
        <v>1649</v>
      </c>
      <c r="R132" s="90">
        <v>1971</v>
      </c>
      <c r="S132" s="90">
        <v>2229</v>
      </c>
      <c r="T132" s="90">
        <v>2501</v>
      </c>
      <c r="U132" s="90">
        <v>2852</v>
      </c>
      <c r="V132" s="90">
        <v>3444</v>
      </c>
      <c r="W132" s="90">
        <v>4389</v>
      </c>
      <c r="X132" s="90">
        <v>5644</v>
      </c>
      <c r="Y132" s="90">
        <v>7003</v>
      </c>
      <c r="Z132" s="90">
        <v>7885</v>
      </c>
      <c r="AA132" s="90">
        <v>7857</v>
      </c>
      <c r="AB132" s="90">
        <v>7397</v>
      </c>
      <c r="AC132" s="90">
        <v>7276</v>
      </c>
      <c r="AD132" s="90">
        <v>6063</v>
      </c>
      <c r="AE132" s="90">
        <v>5626</v>
      </c>
      <c r="AF132" s="90">
        <v>5288</v>
      </c>
      <c r="AG132" s="90">
        <v>6465</v>
      </c>
      <c r="AH132" s="90">
        <v>7994</v>
      </c>
      <c r="AI132" s="90">
        <v>9126</v>
      </c>
      <c r="AJ132" s="90">
        <v>9402</v>
      </c>
      <c r="AK132" s="90">
        <v>8400.5</v>
      </c>
      <c r="AL132" s="257">
        <v>7507.6</v>
      </c>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25"/>
      <c r="BK132" s="7"/>
      <c r="BL132" s="7"/>
      <c r="BM132" s="7"/>
      <c r="BN132" s="226"/>
      <c r="BO132" s="143"/>
      <c r="BP132" s="143"/>
      <c r="BQ132" s="143"/>
      <c r="BR132" s="143"/>
      <c r="BS132" s="143"/>
      <c r="BT132" s="143"/>
    </row>
    <row r="133" spans="1:72" x14ac:dyDescent="0.35">
      <c r="A133" s="188" t="s">
        <v>370</v>
      </c>
      <c r="B133" s="14" t="s">
        <v>71</v>
      </c>
      <c r="C133" s="106"/>
      <c r="D133" s="90">
        <v>429</v>
      </c>
      <c r="E133" s="90">
        <v>456</v>
      </c>
      <c r="F133" s="90">
        <v>481</v>
      </c>
      <c r="G133" s="90">
        <v>526</v>
      </c>
      <c r="H133" s="90">
        <v>561</v>
      </c>
      <c r="I133" s="90">
        <v>613</v>
      </c>
      <c r="J133" s="90">
        <v>658</v>
      </c>
      <c r="K133" s="90">
        <v>712</v>
      </c>
      <c r="L133" s="90">
        <v>760</v>
      </c>
      <c r="M133" s="90">
        <v>811</v>
      </c>
      <c r="N133" s="90">
        <v>997</v>
      </c>
      <c r="O133" s="90">
        <v>1095</v>
      </c>
      <c r="P133" s="90">
        <v>1525</v>
      </c>
      <c r="Q133" s="90">
        <v>1754</v>
      </c>
      <c r="R133" s="90">
        <v>2078</v>
      </c>
      <c r="S133" s="90">
        <v>2337</v>
      </c>
      <c r="T133" s="90">
        <v>2640</v>
      </c>
      <c r="U133" s="90">
        <v>2977</v>
      </c>
      <c r="V133" s="90">
        <v>3548</v>
      </c>
      <c r="W133" s="90">
        <v>4474</v>
      </c>
      <c r="X133" s="90">
        <v>5727</v>
      </c>
      <c r="Y133" s="90">
        <v>7092</v>
      </c>
      <c r="Z133" s="90">
        <v>7961</v>
      </c>
      <c r="AA133" s="90">
        <v>7948</v>
      </c>
      <c r="AB133" s="90">
        <v>7442</v>
      </c>
      <c r="AC133" s="90">
        <v>7417</v>
      </c>
      <c r="AD133" s="90">
        <v>6253</v>
      </c>
      <c r="AE133" s="90">
        <v>5795</v>
      </c>
      <c r="AF133" s="90">
        <v>5447</v>
      </c>
      <c r="AG133" s="90">
        <v>6615</v>
      </c>
      <c r="AH133" s="90">
        <v>8119</v>
      </c>
      <c r="AI133" s="90">
        <v>9242</v>
      </c>
      <c r="AJ133" s="90">
        <v>9424</v>
      </c>
      <c r="AK133" s="90">
        <v>8494.9218636693258</v>
      </c>
      <c r="AL133" s="257">
        <v>7868.1974435119437</v>
      </c>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25"/>
      <c r="BK133" s="7"/>
      <c r="BL133" s="7"/>
      <c r="BM133" s="7"/>
      <c r="BN133" s="226"/>
      <c r="BO133" s="143"/>
      <c r="BP133" s="143"/>
      <c r="BQ133" s="143"/>
      <c r="BR133" s="143"/>
      <c r="BS133" s="143"/>
      <c r="BT133" s="143"/>
    </row>
    <row r="134" spans="1:72" x14ac:dyDescent="0.35">
      <c r="A134" s="182" t="s">
        <v>371</v>
      </c>
      <c r="B134" s="14" t="s">
        <v>71</v>
      </c>
      <c r="C134" s="106"/>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0"/>
      <c r="AH134" s="90"/>
      <c r="AI134" s="90"/>
      <c r="AJ134" s="90"/>
      <c r="AK134" s="90"/>
      <c r="AL134" s="257"/>
      <c r="AM134" s="25">
        <v>9493</v>
      </c>
      <c r="AN134" s="25">
        <v>5836</v>
      </c>
      <c r="AO134" s="25">
        <v>5038</v>
      </c>
      <c r="AP134" s="25">
        <v>4629</v>
      </c>
      <c r="AQ134" s="25">
        <v>4001</v>
      </c>
      <c r="AR134" s="25">
        <v>3880</v>
      </c>
      <c r="AS134" s="25">
        <v>3628</v>
      </c>
      <c r="AT134" s="25">
        <v>3592</v>
      </c>
      <c r="AU134" s="25">
        <v>3544</v>
      </c>
      <c r="AV134" s="25">
        <v>3946</v>
      </c>
      <c r="AW134" s="25">
        <v>6303</v>
      </c>
      <c r="AX134" s="25">
        <v>9273</v>
      </c>
      <c r="AY134" s="25">
        <v>11421</v>
      </c>
      <c r="AZ134" s="25">
        <v>12521</v>
      </c>
      <c r="BA134" s="25">
        <v>13414</v>
      </c>
      <c r="BB134" s="25">
        <v>14491</v>
      </c>
      <c r="BC134" s="25">
        <v>15339</v>
      </c>
      <c r="BD134" s="25">
        <v>16076</v>
      </c>
      <c r="BE134" s="25">
        <v>17025</v>
      </c>
      <c r="BF134" s="25">
        <v>17100</v>
      </c>
      <c r="BG134" s="25">
        <v>16923</v>
      </c>
      <c r="BH134" s="25">
        <v>17123</v>
      </c>
      <c r="BI134" s="25">
        <v>18517</v>
      </c>
      <c r="BJ134" s="25">
        <v>22242</v>
      </c>
      <c r="BK134" s="98">
        <v>22404</v>
      </c>
      <c r="BL134" s="98">
        <v>24686</v>
      </c>
      <c r="BM134" s="98">
        <v>28365</v>
      </c>
      <c r="BN134" s="98">
        <v>33081</v>
      </c>
      <c r="BO134" s="143"/>
      <c r="BP134" s="143"/>
      <c r="BQ134" s="143"/>
      <c r="BR134" s="143"/>
      <c r="BS134" s="143"/>
      <c r="BT134" s="143"/>
    </row>
    <row r="135" spans="1:72" x14ac:dyDescent="0.35">
      <c r="A135" s="191" t="s">
        <v>372</v>
      </c>
      <c r="B135" s="14" t="s">
        <v>71</v>
      </c>
      <c r="C135" s="106" t="s">
        <v>626</v>
      </c>
      <c r="D135" s="90"/>
      <c r="E135" s="90"/>
      <c r="F135" s="90"/>
      <c r="G135" s="90"/>
      <c r="H135" s="90"/>
      <c r="I135" s="90"/>
      <c r="J135" s="90"/>
      <c r="K135" s="90"/>
      <c r="L135" s="90">
        <v>746</v>
      </c>
      <c r="M135" s="90">
        <v>795</v>
      </c>
      <c r="N135" s="90">
        <v>979</v>
      </c>
      <c r="O135" s="90">
        <v>1079</v>
      </c>
      <c r="P135" s="90">
        <v>1504</v>
      </c>
      <c r="Q135" s="90">
        <v>1731</v>
      </c>
      <c r="R135" s="90">
        <v>2053</v>
      </c>
      <c r="S135" s="90">
        <v>2310</v>
      </c>
      <c r="T135" s="90">
        <v>2610</v>
      </c>
      <c r="U135" s="90">
        <v>1555</v>
      </c>
      <c r="V135" s="90">
        <v>1957</v>
      </c>
      <c r="W135" s="90">
        <v>2787</v>
      </c>
      <c r="X135" s="90">
        <v>3871</v>
      </c>
      <c r="Y135" s="90">
        <v>5101</v>
      </c>
      <c r="Z135" s="90">
        <v>5887</v>
      </c>
      <c r="AA135" s="90">
        <v>5840</v>
      </c>
      <c r="AB135" s="90">
        <v>5360</v>
      </c>
      <c r="AC135" s="90">
        <v>5293</v>
      </c>
      <c r="AD135" s="90">
        <v>4221</v>
      </c>
      <c r="AE135" s="90">
        <v>3934</v>
      </c>
      <c r="AF135" s="90">
        <v>3881</v>
      </c>
      <c r="AG135" s="90">
        <v>5373</v>
      </c>
      <c r="AH135" s="90">
        <v>7002</v>
      </c>
      <c r="AI135" s="90">
        <v>8566</v>
      </c>
      <c r="AJ135" s="90">
        <v>8952</v>
      </c>
      <c r="AK135" s="90">
        <v>8097.9439207154946</v>
      </c>
      <c r="AL135" s="257">
        <v>7558.0060942543578</v>
      </c>
      <c r="AM135" s="25">
        <v>9355</v>
      </c>
      <c r="AN135" s="25">
        <v>5784</v>
      </c>
      <c r="AO135" s="25">
        <v>5007</v>
      </c>
      <c r="AP135" s="25">
        <v>4602</v>
      </c>
      <c r="AQ135" s="25">
        <v>3982</v>
      </c>
      <c r="AR135" s="25">
        <v>3869</v>
      </c>
      <c r="AS135" s="25">
        <v>3627</v>
      </c>
      <c r="AT135" s="25">
        <v>3592</v>
      </c>
      <c r="AU135" s="25">
        <v>3544</v>
      </c>
      <c r="AV135" s="25">
        <v>3946</v>
      </c>
      <c r="AW135" s="25">
        <v>6303</v>
      </c>
      <c r="AX135" s="25">
        <v>9273</v>
      </c>
      <c r="AY135" s="25">
        <v>11421</v>
      </c>
      <c r="AZ135" s="25">
        <v>12521</v>
      </c>
      <c r="BA135" s="25">
        <v>13414</v>
      </c>
      <c r="BB135" s="25">
        <v>14491</v>
      </c>
      <c r="BC135" s="25">
        <v>15339</v>
      </c>
      <c r="BD135" s="25">
        <v>16076</v>
      </c>
      <c r="BE135" s="25">
        <v>17025</v>
      </c>
      <c r="BF135" s="25">
        <v>17100</v>
      </c>
      <c r="BG135" s="25">
        <v>16923</v>
      </c>
      <c r="BH135" s="25">
        <v>17123</v>
      </c>
      <c r="BI135" s="25">
        <v>18517</v>
      </c>
      <c r="BJ135" s="25">
        <v>22242</v>
      </c>
      <c r="BK135" s="70" t="s">
        <v>83</v>
      </c>
      <c r="BL135" s="70" t="s">
        <v>83</v>
      </c>
      <c r="BM135" s="70" t="s">
        <v>83</v>
      </c>
      <c r="BN135" s="70" t="s">
        <v>83</v>
      </c>
      <c r="BO135" s="143"/>
      <c r="BP135" s="143"/>
      <c r="BQ135" s="143"/>
      <c r="BR135" s="143"/>
      <c r="BS135" s="143"/>
      <c r="BT135" s="143"/>
    </row>
    <row r="136" spans="1:72" x14ac:dyDescent="0.35">
      <c r="A136" s="191" t="s">
        <v>373</v>
      </c>
      <c r="B136" s="14" t="s">
        <v>71</v>
      </c>
      <c r="C136" s="106"/>
      <c r="D136" s="90"/>
      <c r="E136" s="90"/>
      <c r="F136" s="90"/>
      <c r="G136" s="90"/>
      <c r="H136" s="90"/>
      <c r="I136" s="90"/>
      <c r="J136" s="90"/>
      <c r="K136" s="90"/>
      <c r="L136" s="90">
        <v>14</v>
      </c>
      <c r="M136" s="90">
        <v>16</v>
      </c>
      <c r="N136" s="90">
        <v>18</v>
      </c>
      <c r="O136" s="90">
        <v>16</v>
      </c>
      <c r="P136" s="90">
        <v>21</v>
      </c>
      <c r="Q136" s="90">
        <v>23</v>
      </c>
      <c r="R136" s="90">
        <v>25</v>
      </c>
      <c r="S136" s="90">
        <v>27</v>
      </c>
      <c r="T136" s="90">
        <v>30</v>
      </c>
      <c r="U136" s="90">
        <v>1422</v>
      </c>
      <c r="V136" s="90">
        <v>1591</v>
      </c>
      <c r="W136" s="90">
        <v>1687</v>
      </c>
      <c r="X136" s="90">
        <v>1856</v>
      </c>
      <c r="Y136" s="90">
        <v>1991</v>
      </c>
      <c r="Z136" s="90">
        <v>2074</v>
      </c>
      <c r="AA136" s="90">
        <v>2108</v>
      </c>
      <c r="AB136" s="90">
        <v>2082</v>
      </c>
      <c r="AC136" s="90">
        <v>2124</v>
      </c>
      <c r="AD136" s="90">
        <v>2032</v>
      </c>
      <c r="AE136" s="90">
        <v>1861</v>
      </c>
      <c r="AF136" s="90">
        <v>1566</v>
      </c>
      <c r="AG136" s="90">
        <v>1242</v>
      </c>
      <c r="AH136" s="90">
        <v>1117</v>
      </c>
      <c r="AI136" s="90">
        <v>676</v>
      </c>
      <c r="AJ136" s="90">
        <v>472</v>
      </c>
      <c r="AK136" s="90">
        <v>396.97794295383125</v>
      </c>
      <c r="AL136" s="257">
        <v>310.19134925758556</v>
      </c>
      <c r="AM136" s="25">
        <v>138</v>
      </c>
      <c r="AN136" s="25">
        <v>52</v>
      </c>
      <c r="AO136" s="25">
        <v>31</v>
      </c>
      <c r="AP136" s="25">
        <v>27</v>
      </c>
      <c r="AQ136" s="25">
        <v>19</v>
      </c>
      <c r="AR136" s="25">
        <v>11</v>
      </c>
      <c r="AS136" s="25">
        <v>1</v>
      </c>
      <c r="AT136" s="25">
        <v>0</v>
      </c>
      <c r="AU136" s="25"/>
      <c r="AV136" s="25"/>
      <c r="AW136" s="25"/>
      <c r="AX136" s="25"/>
      <c r="AY136" s="25"/>
      <c r="AZ136" s="25"/>
      <c r="BA136" s="25"/>
      <c r="BB136" s="25"/>
      <c r="BC136" s="25"/>
      <c r="BD136" s="25"/>
      <c r="BE136" s="25"/>
      <c r="BF136" s="25"/>
      <c r="BG136" s="25"/>
      <c r="BH136" s="25"/>
      <c r="BI136" s="25"/>
      <c r="BJ136" s="25"/>
      <c r="BK136" s="7"/>
      <c r="BL136" s="7"/>
      <c r="BM136" s="7"/>
      <c r="BN136" s="226"/>
      <c r="BO136" s="143"/>
      <c r="BP136" s="143"/>
      <c r="BQ136" s="143"/>
      <c r="BR136" s="143"/>
      <c r="BS136" s="143"/>
      <c r="BT136" s="143"/>
    </row>
    <row r="137" spans="1:72" x14ac:dyDescent="0.35">
      <c r="A137" s="176" t="s">
        <v>374</v>
      </c>
      <c r="B137" s="14" t="s">
        <v>71</v>
      </c>
      <c r="C137" s="106"/>
      <c r="D137" s="90">
        <v>-40</v>
      </c>
      <c r="E137" s="90">
        <v>-46</v>
      </c>
      <c r="F137" s="90">
        <v>-49</v>
      </c>
      <c r="G137" s="90">
        <v>-49</v>
      </c>
      <c r="H137" s="90">
        <v>-59</v>
      </c>
      <c r="I137" s="90">
        <v>-67</v>
      </c>
      <c r="J137" s="90">
        <v>-82</v>
      </c>
      <c r="K137" s="90">
        <v>-96</v>
      </c>
      <c r="L137" s="90">
        <v>-86</v>
      </c>
      <c r="M137" s="90">
        <v>-99</v>
      </c>
      <c r="N137" s="90">
        <v>-110</v>
      </c>
      <c r="O137" s="90">
        <v>-127</v>
      </c>
      <c r="P137" s="90">
        <v>-114</v>
      </c>
      <c r="Q137" s="90">
        <v>-105</v>
      </c>
      <c r="R137" s="90">
        <v>-107</v>
      </c>
      <c r="S137" s="90">
        <v>-109</v>
      </c>
      <c r="T137" s="90">
        <v>-140</v>
      </c>
      <c r="U137" s="90">
        <v>-125</v>
      </c>
      <c r="V137" s="90">
        <v>-104</v>
      </c>
      <c r="W137" s="90">
        <v>-86</v>
      </c>
      <c r="X137" s="90">
        <v>-83</v>
      </c>
      <c r="Y137" s="90">
        <v>-89</v>
      </c>
      <c r="Z137" s="90">
        <v>-76</v>
      </c>
      <c r="AA137" s="90">
        <v>-90</v>
      </c>
      <c r="AB137" s="90">
        <v>-45</v>
      </c>
      <c r="AC137" s="90">
        <v>-141</v>
      </c>
      <c r="AD137" s="90">
        <v>-190</v>
      </c>
      <c r="AE137" s="90">
        <v>-168</v>
      </c>
      <c r="AF137" s="90">
        <v>-160</v>
      </c>
      <c r="AG137" s="90">
        <v>-150</v>
      </c>
      <c r="AH137" s="90">
        <v>-125</v>
      </c>
      <c r="AI137" s="90">
        <v>-116</v>
      </c>
      <c r="AJ137" s="90">
        <v>-23</v>
      </c>
      <c r="AK137" s="90">
        <v>-94.421863669325603</v>
      </c>
      <c r="AL137" s="257">
        <v>-360.5974435119432</v>
      </c>
      <c r="AM137" s="25">
        <v>0</v>
      </c>
      <c r="AN137" s="25">
        <v>0</v>
      </c>
      <c r="AO137" s="25">
        <v>0</v>
      </c>
      <c r="AP137" s="25">
        <v>0</v>
      </c>
      <c r="AQ137" s="25">
        <v>0</v>
      </c>
      <c r="AR137" s="25">
        <v>0</v>
      </c>
      <c r="AS137" s="25">
        <v>0</v>
      </c>
      <c r="AT137" s="25">
        <v>0</v>
      </c>
      <c r="AU137" s="9"/>
      <c r="AV137" s="9"/>
      <c r="AW137" s="9"/>
      <c r="AX137" s="9"/>
      <c r="AY137" s="9"/>
      <c r="AZ137" s="9"/>
      <c r="BA137" s="9"/>
      <c r="BB137" s="9"/>
      <c r="BC137" s="9"/>
      <c r="BD137" s="9"/>
      <c r="BE137" s="9"/>
      <c r="BF137" s="9"/>
      <c r="BG137" s="9"/>
      <c r="BH137" s="9"/>
      <c r="BI137" s="9"/>
      <c r="BJ137" s="25"/>
      <c r="BK137" s="7"/>
      <c r="BL137" s="7"/>
      <c r="BM137" s="7"/>
      <c r="BN137" s="226"/>
      <c r="BO137" s="143"/>
      <c r="BP137" s="143"/>
      <c r="BQ137" s="143"/>
      <c r="BR137" s="143"/>
      <c r="BS137" s="143"/>
      <c r="BT137" s="143"/>
    </row>
    <row r="138" spans="1:72" x14ac:dyDescent="0.35">
      <c r="A138" s="172" t="s">
        <v>375</v>
      </c>
      <c r="B138" s="14" t="s">
        <v>71</v>
      </c>
      <c r="C138" s="106"/>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c r="AL138" s="257"/>
      <c r="AM138" s="25"/>
      <c r="AN138" s="25">
        <v>4878</v>
      </c>
      <c r="AO138" s="25">
        <v>4987</v>
      </c>
      <c r="AP138" s="25">
        <v>5409</v>
      </c>
      <c r="AQ138" s="25">
        <v>4898</v>
      </c>
      <c r="AR138" s="25">
        <v>5005</v>
      </c>
      <c r="AS138" s="25">
        <v>5582</v>
      </c>
      <c r="AT138" s="25">
        <v>5470</v>
      </c>
      <c r="AU138" s="25">
        <v>6011</v>
      </c>
      <c r="AV138" s="25">
        <v>6715</v>
      </c>
      <c r="AW138" s="25">
        <v>6687</v>
      </c>
      <c r="AX138" s="25">
        <v>6997</v>
      </c>
      <c r="AY138" s="25">
        <v>7376</v>
      </c>
      <c r="AZ138" s="25">
        <v>6729</v>
      </c>
      <c r="BA138" s="25">
        <v>8214</v>
      </c>
      <c r="BB138" s="25">
        <v>8999</v>
      </c>
      <c r="BC138" s="25">
        <v>9106</v>
      </c>
      <c r="BD138" s="25">
        <v>8445</v>
      </c>
      <c r="BE138" s="25">
        <v>9240</v>
      </c>
      <c r="BF138" s="25">
        <v>9736</v>
      </c>
      <c r="BG138" s="25">
        <v>7673</v>
      </c>
      <c r="BH138" s="25">
        <v>7177</v>
      </c>
      <c r="BI138" s="25">
        <v>8974</v>
      </c>
      <c r="BJ138" s="25">
        <v>12336</v>
      </c>
      <c r="BK138" s="98">
        <v>13374</v>
      </c>
      <c r="BL138" s="98">
        <v>14126</v>
      </c>
      <c r="BM138" s="98">
        <v>14840</v>
      </c>
      <c r="BN138" s="98">
        <v>15251</v>
      </c>
      <c r="BO138" s="143"/>
      <c r="BP138" s="143"/>
      <c r="BQ138" s="143"/>
      <c r="BR138" s="143"/>
      <c r="BS138" s="143"/>
      <c r="BT138" s="143"/>
    </row>
    <row r="139" spans="1:72" x14ac:dyDescent="0.35">
      <c r="A139" s="172" t="s">
        <v>376</v>
      </c>
      <c r="B139" s="14" t="s">
        <v>71</v>
      </c>
      <c r="C139" s="106"/>
      <c r="D139" s="90">
        <v>1145</v>
      </c>
      <c r="E139" s="90">
        <v>1237</v>
      </c>
      <c r="F139" s="90">
        <v>1338</v>
      </c>
      <c r="G139" s="90">
        <v>1446</v>
      </c>
      <c r="H139" s="90">
        <v>1570</v>
      </c>
      <c r="I139" s="90">
        <v>1744</v>
      </c>
      <c r="J139" s="90">
        <v>2098</v>
      </c>
      <c r="K139" s="90">
        <v>2371</v>
      </c>
      <c r="L139" s="90">
        <v>2629</v>
      </c>
      <c r="M139" s="90">
        <v>2740</v>
      </c>
      <c r="N139" s="90">
        <v>3586</v>
      </c>
      <c r="O139" s="90">
        <v>4378</v>
      </c>
      <c r="P139" s="90">
        <v>5097</v>
      </c>
      <c r="Q139" s="90">
        <v>5861</v>
      </c>
      <c r="R139" s="90">
        <v>6550</v>
      </c>
      <c r="S139" s="90">
        <v>7090</v>
      </c>
      <c r="T139" s="90">
        <v>7900</v>
      </c>
      <c r="U139" s="90">
        <v>8749.7999999999993</v>
      </c>
      <c r="V139" s="90">
        <v>9844.3764705882368</v>
      </c>
      <c r="W139" s="90">
        <v>11023.782539682539</v>
      </c>
      <c r="X139" s="90">
        <v>11497</v>
      </c>
      <c r="Y139" s="90">
        <v>12318</v>
      </c>
      <c r="Z139" s="90">
        <v>12934</v>
      </c>
      <c r="AA139" s="90">
        <v>13211</v>
      </c>
      <c r="AB139" s="90">
        <v>13964</v>
      </c>
      <c r="AC139" s="90">
        <v>14602</v>
      </c>
      <c r="AD139" s="90">
        <v>15428</v>
      </c>
      <c r="AE139" s="90">
        <v>15704</v>
      </c>
      <c r="AF139" s="90">
        <v>16710</v>
      </c>
      <c r="AG139" s="90">
        <v>16491</v>
      </c>
      <c r="AH139" s="90">
        <v>16952</v>
      </c>
      <c r="AI139" s="90">
        <v>17790</v>
      </c>
      <c r="AJ139" s="90">
        <v>18229</v>
      </c>
      <c r="AK139" s="90">
        <v>17842</v>
      </c>
      <c r="AL139" s="257">
        <v>18410.400000000001</v>
      </c>
      <c r="AM139" s="25">
        <v>19195</v>
      </c>
      <c r="AN139" s="25">
        <v>5809</v>
      </c>
      <c r="AO139" s="25">
        <v>6561</v>
      </c>
      <c r="AP139" s="25">
        <v>3598</v>
      </c>
      <c r="AQ139" s="25">
        <v>2775</v>
      </c>
      <c r="AR139" s="25">
        <v>3003</v>
      </c>
      <c r="AS139" s="25">
        <v>3936</v>
      </c>
      <c r="AT139" s="25">
        <v>42133</v>
      </c>
      <c r="AU139" s="25">
        <v>45277</v>
      </c>
      <c r="AV139" s="25">
        <v>45248</v>
      </c>
      <c r="AW139" s="25">
        <v>47157</v>
      </c>
      <c r="AX139" s="25">
        <v>49298</v>
      </c>
      <c r="AY139" s="25">
        <v>49940</v>
      </c>
      <c r="AZ139" s="25">
        <v>51480</v>
      </c>
      <c r="BA139" s="25">
        <v>53563</v>
      </c>
      <c r="BB139" s="25">
        <v>58859</v>
      </c>
      <c r="BC139" s="25">
        <v>59160</v>
      </c>
      <c r="BD139" s="25">
        <v>64027</v>
      </c>
      <c r="BE139" s="25">
        <v>66604</v>
      </c>
      <c r="BF139" s="25">
        <v>69186</v>
      </c>
      <c r="BG139" s="25">
        <v>64603</v>
      </c>
      <c r="BH139" s="25">
        <v>78538</v>
      </c>
      <c r="BI139" s="25">
        <v>81679</v>
      </c>
      <c r="BJ139" s="25">
        <v>92076</v>
      </c>
      <c r="BK139" s="98">
        <v>91135</v>
      </c>
      <c r="BL139" s="98">
        <v>99138</v>
      </c>
      <c r="BM139" s="98">
        <v>105315</v>
      </c>
      <c r="BN139" s="98">
        <v>108818</v>
      </c>
      <c r="BO139" s="143"/>
      <c r="BP139" s="143"/>
      <c r="BQ139" s="143"/>
      <c r="BR139" s="143"/>
      <c r="BS139" s="143"/>
      <c r="BT139" s="143"/>
    </row>
    <row r="140" spans="1:72" x14ac:dyDescent="0.35">
      <c r="A140" s="182" t="s">
        <v>377</v>
      </c>
      <c r="B140" s="14" t="s">
        <v>71</v>
      </c>
      <c r="C140" s="106"/>
      <c r="D140" s="258">
        <v>715</v>
      </c>
      <c r="E140" s="258">
        <v>787</v>
      </c>
      <c r="F140" s="258">
        <v>862</v>
      </c>
      <c r="G140" s="258">
        <v>917</v>
      </c>
      <c r="H140" s="258">
        <v>1043</v>
      </c>
      <c r="I140" s="258">
        <v>1183</v>
      </c>
      <c r="J140" s="258">
        <v>1702</v>
      </c>
      <c r="K140" s="258">
        <v>1780</v>
      </c>
      <c r="L140" s="258">
        <v>1961</v>
      </c>
      <c r="M140" s="258">
        <v>2193</v>
      </c>
      <c r="N140" s="258">
        <v>2727</v>
      </c>
      <c r="O140" s="258">
        <v>3348</v>
      </c>
      <c r="P140" s="258">
        <v>4169</v>
      </c>
      <c r="Q140" s="258">
        <v>4962</v>
      </c>
      <c r="R140" s="258">
        <v>5708</v>
      </c>
      <c r="S140" s="258">
        <v>6321</v>
      </c>
      <c r="T140" s="258">
        <v>7094</v>
      </c>
      <c r="U140" s="258">
        <v>7986.8</v>
      </c>
      <c r="V140" s="258">
        <v>9031.3764705882368</v>
      </c>
      <c r="W140" s="258">
        <v>10347.782539682539</v>
      </c>
      <c r="X140" s="258">
        <v>10882</v>
      </c>
      <c r="Y140" s="258">
        <v>11684.25</v>
      </c>
      <c r="Z140" s="258">
        <v>12791.5</v>
      </c>
      <c r="AA140" s="258">
        <v>13718.75</v>
      </c>
      <c r="AB140" s="258">
        <v>13964</v>
      </c>
      <c r="AC140" s="258">
        <v>14602</v>
      </c>
      <c r="AD140" s="258">
        <v>15428</v>
      </c>
      <c r="AE140" s="258">
        <v>15704</v>
      </c>
      <c r="AF140" s="258">
        <v>16710</v>
      </c>
      <c r="AG140" s="258">
        <v>16491</v>
      </c>
      <c r="AH140" s="258">
        <v>16952</v>
      </c>
      <c r="AI140" s="258">
        <v>17790</v>
      </c>
      <c r="AJ140" s="258">
        <v>18229</v>
      </c>
      <c r="AK140" s="258">
        <v>17842.999271912628</v>
      </c>
      <c r="AL140" s="259">
        <v>18410.400000000001</v>
      </c>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25"/>
      <c r="BK140" s="7"/>
      <c r="BL140" s="7"/>
      <c r="BM140" s="7"/>
      <c r="BN140" s="226"/>
      <c r="BO140" s="143"/>
      <c r="BP140" s="143"/>
      <c r="BQ140" s="143"/>
      <c r="BR140" s="143"/>
      <c r="BS140" s="143"/>
      <c r="BT140" s="143"/>
    </row>
    <row r="141" spans="1:72" x14ac:dyDescent="0.35">
      <c r="A141" s="176" t="s">
        <v>378</v>
      </c>
      <c r="B141" s="14" t="s">
        <v>71</v>
      </c>
      <c r="C141" s="106" t="s">
        <v>626</v>
      </c>
      <c r="D141" s="90">
        <v>713</v>
      </c>
      <c r="E141" s="90">
        <v>799</v>
      </c>
      <c r="F141" s="90">
        <v>867</v>
      </c>
      <c r="G141" s="90">
        <v>950</v>
      </c>
      <c r="H141" s="90">
        <v>1049</v>
      </c>
      <c r="I141" s="90">
        <v>1189</v>
      </c>
      <c r="J141" s="90">
        <v>1481</v>
      </c>
      <c r="K141" s="90">
        <v>1537</v>
      </c>
      <c r="L141" s="90">
        <v>1701</v>
      </c>
      <c r="M141" s="90">
        <v>1923</v>
      </c>
      <c r="N141" s="90">
        <v>2488</v>
      </c>
      <c r="O141" s="90">
        <v>3112</v>
      </c>
      <c r="P141" s="90">
        <v>3713</v>
      </c>
      <c r="Q141" s="90">
        <v>4384</v>
      </c>
      <c r="R141" s="90">
        <v>5071</v>
      </c>
      <c r="S141" s="90">
        <v>5655</v>
      </c>
      <c r="T141" s="90">
        <v>6312</v>
      </c>
      <c r="U141" s="90">
        <v>7108.8</v>
      </c>
      <c r="V141" s="90">
        <v>8197.7000000000007</v>
      </c>
      <c r="W141" s="90">
        <v>9185.1</v>
      </c>
      <c r="X141" s="90">
        <v>9596</v>
      </c>
      <c r="Y141" s="90">
        <v>10432</v>
      </c>
      <c r="Z141" s="90">
        <v>11571</v>
      </c>
      <c r="AA141" s="90">
        <v>12465</v>
      </c>
      <c r="AB141" s="90">
        <v>12973</v>
      </c>
      <c r="AC141" s="90">
        <v>13278</v>
      </c>
      <c r="AD141" s="90">
        <v>13601</v>
      </c>
      <c r="AE141" s="90">
        <v>13704</v>
      </c>
      <c r="AF141" s="90">
        <v>14087</v>
      </c>
      <c r="AG141" s="90">
        <v>14355</v>
      </c>
      <c r="AH141" s="90">
        <v>15066</v>
      </c>
      <c r="AI141" s="90">
        <v>15777</v>
      </c>
      <c r="AJ141" s="90">
        <v>15821</v>
      </c>
      <c r="AK141" s="90">
        <v>16187.205712685523</v>
      </c>
      <c r="AL141" s="257">
        <v>16787.924107579463</v>
      </c>
      <c r="AM141" s="25">
        <v>17752</v>
      </c>
      <c r="AN141" s="25">
        <v>3848</v>
      </c>
      <c r="AO141" s="25">
        <v>4576</v>
      </c>
      <c r="AP141" s="25">
        <v>1537</v>
      </c>
      <c r="AQ141" s="25">
        <v>647</v>
      </c>
      <c r="AR141" s="25">
        <v>739</v>
      </c>
      <c r="AS141" s="25">
        <v>1258</v>
      </c>
      <c r="AT141" s="25">
        <v>39560</v>
      </c>
      <c r="AU141" s="25">
        <v>43479</v>
      </c>
      <c r="AV141" s="25">
        <v>42395</v>
      </c>
      <c r="AW141" s="25">
        <v>44830</v>
      </c>
      <c r="AX141" s="25">
        <v>46964</v>
      </c>
      <c r="AY141" s="25">
        <v>47149</v>
      </c>
      <c r="AZ141" s="25">
        <v>49244</v>
      </c>
      <c r="BA141" s="25">
        <v>52391</v>
      </c>
      <c r="BB141" s="25">
        <v>55425</v>
      </c>
      <c r="BC141" s="25">
        <v>58016</v>
      </c>
      <c r="BD141" s="25">
        <v>60554</v>
      </c>
      <c r="BE141" s="25">
        <v>64171</v>
      </c>
      <c r="BF141" s="25">
        <v>66641</v>
      </c>
      <c r="BG141" s="25">
        <v>62027</v>
      </c>
      <c r="BH141" s="25">
        <v>75097</v>
      </c>
      <c r="BI141" s="25">
        <v>77531</v>
      </c>
      <c r="BJ141" s="25">
        <v>87618</v>
      </c>
      <c r="BK141" s="70" t="s">
        <v>83</v>
      </c>
      <c r="BL141" s="70" t="s">
        <v>83</v>
      </c>
      <c r="BM141" s="70" t="s">
        <v>83</v>
      </c>
      <c r="BN141" s="70" t="s">
        <v>83</v>
      </c>
      <c r="BO141" s="143"/>
      <c r="BP141" s="143"/>
      <c r="BQ141" s="143"/>
      <c r="BR141" s="143"/>
      <c r="BS141" s="143"/>
      <c r="BT141" s="143"/>
    </row>
    <row r="142" spans="1:72" x14ac:dyDescent="0.35">
      <c r="A142" s="188" t="s">
        <v>379</v>
      </c>
      <c r="B142" s="14" t="s">
        <v>71</v>
      </c>
      <c r="C142" s="106"/>
      <c r="D142" s="90">
        <v>400</v>
      </c>
      <c r="E142" s="90">
        <v>405</v>
      </c>
      <c r="F142" s="90">
        <v>437</v>
      </c>
      <c r="G142" s="90">
        <v>460</v>
      </c>
      <c r="H142" s="90">
        <v>484</v>
      </c>
      <c r="I142" s="90">
        <v>517</v>
      </c>
      <c r="J142" s="90">
        <v>566</v>
      </c>
      <c r="K142" s="90">
        <v>769</v>
      </c>
      <c r="L142" s="90">
        <v>850</v>
      </c>
      <c r="M142" s="90">
        <v>726</v>
      </c>
      <c r="N142" s="90">
        <v>938</v>
      </c>
      <c r="O142" s="90">
        <v>1139</v>
      </c>
      <c r="P142" s="90">
        <v>1197</v>
      </c>
      <c r="Q142" s="90">
        <v>1263</v>
      </c>
      <c r="R142" s="90">
        <v>1249</v>
      </c>
      <c r="S142" s="90">
        <v>1157</v>
      </c>
      <c r="T142" s="90">
        <v>1219</v>
      </c>
      <c r="U142" s="90">
        <v>1209</v>
      </c>
      <c r="V142" s="90">
        <v>1124</v>
      </c>
      <c r="W142" s="90">
        <v>1138</v>
      </c>
      <c r="X142" s="90">
        <v>1055</v>
      </c>
      <c r="Y142" s="90">
        <v>1053</v>
      </c>
      <c r="Z142" s="90">
        <v>540</v>
      </c>
      <c r="AA142" s="90">
        <v>-130</v>
      </c>
      <c r="AB142" s="90">
        <v>357</v>
      </c>
      <c r="AC142" s="90">
        <v>342</v>
      </c>
      <c r="AD142" s="90">
        <v>330</v>
      </c>
      <c r="AE142" s="90">
        <v>372</v>
      </c>
      <c r="AF142" s="90">
        <v>498</v>
      </c>
      <c r="AG142" s="90">
        <v>543</v>
      </c>
      <c r="AH142" s="90">
        <v>224</v>
      </c>
      <c r="AI142" s="90">
        <v>140</v>
      </c>
      <c r="AJ142" s="90">
        <v>52</v>
      </c>
      <c r="AK142" s="90">
        <v>0</v>
      </c>
      <c r="AL142" s="257">
        <v>0</v>
      </c>
      <c r="AM142" s="25">
        <v>0</v>
      </c>
      <c r="AN142" s="25">
        <v>0</v>
      </c>
      <c r="AO142" s="25">
        <v>0</v>
      </c>
      <c r="AP142" s="25">
        <v>0</v>
      </c>
      <c r="AQ142" s="25">
        <v>0</v>
      </c>
      <c r="AR142" s="25">
        <v>0</v>
      </c>
      <c r="AS142" s="25">
        <v>0</v>
      </c>
      <c r="AT142" s="25">
        <v>0</v>
      </c>
      <c r="AU142" s="25"/>
      <c r="AV142" s="25"/>
      <c r="AW142" s="25"/>
      <c r="AX142" s="25"/>
      <c r="AY142" s="25"/>
      <c r="AZ142" s="25"/>
      <c r="BA142" s="25"/>
      <c r="BB142" s="25"/>
      <c r="BC142" s="25"/>
      <c r="BD142" s="25"/>
      <c r="BE142" s="25"/>
      <c r="BF142" s="25"/>
      <c r="BG142" s="25"/>
      <c r="BH142" s="25"/>
      <c r="BI142" s="25"/>
      <c r="BJ142" s="25"/>
      <c r="BK142" s="70"/>
      <c r="BL142" s="70"/>
      <c r="BM142" s="70"/>
      <c r="BN142" s="70"/>
      <c r="BO142" s="143"/>
      <c r="BP142" s="143"/>
      <c r="BQ142" s="143"/>
      <c r="BR142" s="143"/>
      <c r="BS142" s="143"/>
      <c r="BT142" s="143"/>
    </row>
    <row r="143" spans="1:72" x14ac:dyDescent="0.35">
      <c r="A143" s="186" t="s">
        <v>380</v>
      </c>
      <c r="B143" s="14" t="s">
        <v>71</v>
      </c>
      <c r="C143" s="106"/>
      <c r="D143" s="90">
        <v>-30</v>
      </c>
      <c r="E143" s="90">
        <v>-45</v>
      </c>
      <c r="F143" s="90">
        <v>-39</v>
      </c>
      <c r="G143" s="90">
        <v>-69</v>
      </c>
      <c r="H143" s="90">
        <v>-43</v>
      </c>
      <c r="I143" s="90">
        <v>-44</v>
      </c>
      <c r="J143" s="90">
        <v>170</v>
      </c>
      <c r="K143" s="90">
        <v>178</v>
      </c>
      <c r="L143" s="90">
        <v>182</v>
      </c>
      <c r="M143" s="90">
        <v>179</v>
      </c>
      <c r="N143" s="90">
        <v>79</v>
      </c>
      <c r="O143" s="90">
        <v>109</v>
      </c>
      <c r="P143" s="90">
        <v>269</v>
      </c>
      <c r="Q143" s="90">
        <v>364</v>
      </c>
      <c r="R143" s="90">
        <v>407</v>
      </c>
      <c r="S143" s="90">
        <v>388</v>
      </c>
      <c r="T143" s="90">
        <v>413</v>
      </c>
      <c r="U143" s="90">
        <v>445</v>
      </c>
      <c r="V143" s="90">
        <v>311</v>
      </c>
      <c r="W143" s="90">
        <v>462</v>
      </c>
      <c r="X143" s="90">
        <v>440</v>
      </c>
      <c r="Y143" s="90">
        <v>419.25</v>
      </c>
      <c r="Z143" s="90">
        <v>398.5</v>
      </c>
      <c r="AA143" s="90">
        <v>377.75</v>
      </c>
      <c r="AB143" s="90">
        <v>357</v>
      </c>
      <c r="AC143" s="90">
        <v>342</v>
      </c>
      <c r="AD143" s="90">
        <v>330</v>
      </c>
      <c r="AE143" s="90">
        <v>372</v>
      </c>
      <c r="AF143" s="90">
        <v>498</v>
      </c>
      <c r="AG143" s="90">
        <v>543</v>
      </c>
      <c r="AH143" s="90">
        <v>224</v>
      </c>
      <c r="AI143" s="90">
        <v>140</v>
      </c>
      <c r="AJ143" s="90">
        <v>52</v>
      </c>
      <c r="AK143" s="90">
        <v>0</v>
      </c>
      <c r="AL143" s="257">
        <v>0</v>
      </c>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25"/>
      <c r="BK143" s="70"/>
      <c r="BL143" s="70"/>
      <c r="BM143" s="70"/>
      <c r="BN143" s="70"/>
      <c r="BO143" s="143"/>
      <c r="BP143" s="143"/>
      <c r="BQ143" s="143"/>
      <c r="BR143" s="143"/>
      <c r="BS143" s="143"/>
      <c r="BT143" s="143"/>
    </row>
    <row r="144" spans="1:72" x14ac:dyDescent="0.35">
      <c r="A144" s="176" t="s">
        <v>381</v>
      </c>
      <c r="B144" s="14" t="s">
        <v>71</v>
      </c>
      <c r="C144" s="106"/>
      <c r="D144" s="24">
        <v>32</v>
      </c>
      <c r="E144" s="24">
        <v>33</v>
      </c>
      <c r="F144" s="24">
        <v>34</v>
      </c>
      <c r="G144" s="24">
        <v>36</v>
      </c>
      <c r="H144" s="24">
        <v>37</v>
      </c>
      <c r="I144" s="24">
        <v>38</v>
      </c>
      <c r="J144" s="24">
        <v>51</v>
      </c>
      <c r="K144" s="24">
        <v>65</v>
      </c>
      <c r="L144" s="24">
        <v>78</v>
      </c>
      <c r="M144" s="24">
        <v>91</v>
      </c>
      <c r="N144" s="24">
        <v>104</v>
      </c>
      <c r="O144" s="24">
        <v>47</v>
      </c>
      <c r="P144" s="24">
        <v>47</v>
      </c>
      <c r="Q144" s="24">
        <v>49</v>
      </c>
      <c r="R144" s="24">
        <v>51</v>
      </c>
      <c r="S144" s="24">
        <v>55</v>
      </c>
      <c r="T144" s="24">
        <v>67</v>
      </c>
      <c r="U144" s="24">
        <v>79</v>
      </c>
      <c r="V144" s="24">
        <v>90</v>
      </c>
      <c r="W144" s="24">
        <v>110</v>
      </c>
      <c r="X144" s="24">
        <v>121</v>
      </c>
      <c r="Y144" s="24">
        <v>50</v>
      </c>
      <c r="Z144" s="24">
        <v>51</v>
      </c>
      <c r="AA144" s="24">
        <v>52</v>
      </c>
      <c r="AB144" s="24">
        <v>51</v>
      </c>
      <c r="AC144" s="24">
        <v>50</v>
      </c>
      <c r="AD144" s="24">
        <v>54</v>
      </c>
      <c r="AE144" s="24">
        <v>257</v>
      </c>
      <c r="AF144" s="24">
        <v>160</v>
      </c>
      <c r="AG144" s="24">
        <v>113</v>
      </c>
      <c r="AH144" s="24">
        <v>144</v>
      </c>
      <c r="AI144" s="24">
        <v>92</v>
      </c>
      <c r="AJ144" s="24">
        <v>233</v>
      </c>
      <c r="AK144" s="24">
        <v>72.946849621954627</v>
      </c>
      <c r="AL144" s="169">
        <v>36.010562347188262</v>
      </c>
      <c r="AM144" s="25">
        <v>0</v>
      </c>
      <c r="AN144" s="25">
        <v>0</v>
      </c>
      <c r="AO144" s="25">
        <v>0</v>
      </c>
      <c r="AP144" s="25">
        <v>0</v>
      </c>
      <c r="AQ144" s="25">
        <v>37</v>
      </c>
      <c r="AR144" s="25">
        <v>0</v>
      </c>
      <c r="AS144" s="25">
        <v>220</v>
      </c>
      <c r="AT144" s="25">
        <v>0</v>
      </c>
      <c r="AU144" s="25"/>
      <c r="AV144" s="25"/>
      <c r="AW144" s="25"/>
      <c r="AX144" s="25"/>
      <c r="AY144" s="25"/>
      <c r="AZ144" s="25"/>
      <c r="BA144" s="25"/>
      <c r="BB144" s="25"/>
      <c r="BC144" s="25"/>
      <c r="BD144" s="25"/>
      <c r="BE144" s="25"/>
      <c r="BF144" s="25"/>
      <c r="BG144" s="25"/>
      <c r="BH144" s="25"/>
      <c r="BI144" s="25"/>
      <c r="BJ144" s="25"/>
      <c r="BK144" s="70"/>
      <c r="BL144" s="70"/>
      <c r="BM144" s="70"/>
      <c r="BN144" s="70"/>
      <c r="BO144" s="143"/>
      <c r="BP144" s="143"/>
      <c r="BQ144" s="143"/>
      <c r="BR144" s="143"/>
      <c r="BS144" s="143"/>
      <c r="BT144" s="143"/>
    </row>
    <row r="145" spans="1:72" x14ac:dyDescent="0.35">
      <c r="A145" s="176" t="s">
        <v>382</v>
      </c>
      <c r="B145" s="14" t="s">
        <v>71</v>
      </c>
      <c r="C145" s="106" t="s">
        <v>626</v>
      </c>
      <c r="D145" s="90"/>
      <c r="E145" s="90"/>
      <c r="F145" s="90"/>
      <c r="G145" s="90"/>
      <c r="H145" s="90"/>
      <c r="I145" s="90"/>
      <c r="J145" s="90"/>
      <c r="K145" s="90"/>
      <c r="L145" s="90">
        <v>0</v>
      </c>
      <c r="M145" s="90">
        <v>0</v>
      </c>
      <c r="N145" s="90">
        <v>56</v>
      </c>
      <c r="O145" s="90">
        <v>80</v>
      </c>
      <c r="P145" s="90">
        <v>140</v>
      </c>
      <c r="Q145" s="90">
        <v>165</v>
      </c>
      <c r="R145" s="90">
        <v>179</v>
      </c>
      <c r="S145" s="90">
        <v>223</v>
      </c>
      <c r="T145" s="90">
        <v>302</v>
      </c>
      <c r="U145" s="90">
        <v>353</v>
      </c>
      <c r="V145" s="90">
        <v>427</v>
      </c>
      <c r="W145" s="90">
        <v>462</v>
      </c>
      <c r="X145" s="90">
        <v>489</v>
      </c>
      <c r="Y145" s="90">
        <v>539</v>
      </c>
      <c r="Z145" s="90">
        <v>586</v>
      </c>
      <c r="AA145" s="90">
        <v>642</v>
      </c>
      <c r="AB145" s="90">
        <v>664</v>
      </c>
      <c r="AC145" s="90">
        <v>689</v>
      </c>
      <c r="AD145" s="90">
        <v>711</v>
      </c>
      <c r="AE145" s="90">
        <v>1040</v>
      </c>
      <c r="AF145" s="90">
        <v>1080</v>
      </c>
      <c r="AG145" s="90">
        <v>1084</v>
      </c>
      <c r="AH145" s="90">
        <v>1095</v>
      </c>
      <c r="AI145" s="90">
        <v>1165</v>
      </c>
      <c r="AJ145" s="90">
        <v>1216</v>
      </c>
      <c r="AK145" s="90">
        <v>1204.1226547185663</v>
      </c>
      <c r="AL145" s="257">
        <v>1229.3605867970662</v>
      </c>
      <c r="AM145" s="25">
        <v>1279</v>
      </c>
      <c r="AN145" s="25">
        <v>1328</v>
      </c>
      <c r="AO145" s="25">
        <v>1394</v>
      </c>
      <c r="AP145" s="25">
        <v>1457</v>
      </c>
      <c r="AQ145" s="25">
        <v>1511</v>
      </c>
      <c r="AR145" s="25">
        <v>1554</v>
      </c>
      <c r="AS145" s="25">
        <v>1630</v>
      </c>
      <c r="AT145" s="25">
        <v>1704</v>
      </c>
      <c r="AU145" s="25">
        <v>1798</v>
      </c>
      <c r="AV145" s="25">
        <v>2854</v>
      </c>
      <c r="AW145" s="25">
        <v>2327</v>
      </c>
      <c r="AX145" s="25">
        <v>2334</v>
      </c>
      <c r="AY145" s="25">
        <v>2791</v>
      </c>
      <c r="AZ145" s="25">
        <v>2236</v>
      </c>
      <c r="BA145" s="25">
        <v>1173</v>
      </c>
      <c r="BB145" s="25">
        <v>3433</v>
      </c>
      <c r="BC145" s="25">
        <v>1144</v>
      </c>
      <c r="BD145" s="25">
        <v>3473</v>
      </c>
      <c r="BE145" s="25">
        <v>2432</v>
      </c>
      <c r="BF145" s="25">
        <v>2545</v>
      </c>
      <c r="BG145" s="25">
        <v>2576</v>
      </c>
      <c r="BH145" s="25">
        <v>3441</v>
      </c>
      <c r="BI145" s="25">
        <v>4148</v>
      </c>
      <c r="BJ145" s="25">
        <v>4458</v>
      </c>
      <c r="BK145" s="70" t="s">
        <v>83</v>
      </c>
      <c r="BL145" s="70" t="s">
        <v>83</v>
      </c>
      <c r="BM145" s="70" t="s">
        <v>83</v>
      </c>
      <c r="BN145" s="70" t="s">
        <v>83</v>
      </c>
      <c r="BO145" s="143"/>
      <c r="BP145" s="143"/>
      <c r="BQ145" s="143"/>
      <c r="BR145" s="143"/>
      <c r="BS145" s="143"/>
      <c r="BT145" s="143"/>
    </row>
    <row r="146" spans="1:72" x14ac:dyDescent="0.35">
      <c r="A146" s="176" t="s">
        <v>383</v>
      </c>
      <c r="B146" s="14" t="s">
        <v>71</v>
      </c>
      <c r="C146" s="106"/>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v>68</v>
      </c>
      <c r="AE146" s="90">
        <v>116</v>
      </c>
      <c r="AF146" s="90">
        <v>118</v>
      </c>
      <c r="AG146" s="90">
        <v>124</v>
      </c>
      <c r="AH146" s="90">
        <v>122</v>
      </c>
      <c r="AI146" s="90">
        <v>126</v>
      </c>
      <c r="AJ146" s="90">
        <v>130</v>
      </c>
      <c r="AK146" s="90">
        <v>132.90316437972558</v>
      </c>
      <c r="AL146" s="257">
        <v>135.03960880195601</v>
      </c>
      <c r="AM146" s="25">
        <v>135</v>
      </c>
      <c r="AN146" s="25">
        <v>139</v>
      </c>
      <c r="AO146" s="25">
        <v>148</v>
      </c>
      <c r="AP146" s="25">
        <v>166</v>
      </c>
      <c r="AQ146" s="25">
        <v>171</v>
      </c>
      <c r="AR146" s="25">
        <v>160</v>
      </c>
      <c r="AS146" s="25">
        <v>164</v>
      </c>
      <c r="AT146" s="25">
        <v>170</v>
      </c>
      <c r="AU146" s="25"/>
      <c r="AV146" s="25"/>
      <c r="AW146" s="25"/>
      <c r="AX146" s="25"/>
      <c r="AY146" s="25"/>
      <c r="AZ146" s="25"/>
      <c r="BA146" s="25"/>
      <c r="BB146" s="25"/>
      <c r="BC146" s="25"/>
      <c r="BD146" s="25"/>
      <c r="BE146" s="25"/>
      <c r="BF146" s="25"/>
      <c r="BG146" s="25"/>
      <c r="BH146" s="25"/>
      <c r="BI146" s="25"/>
      <c r="BJ146" s="25"/>
      <c r="BK146" s="7"/>
      <c r="BL146" s="7"/>
      <c r="BM146" s="7"/>
      <c r="BN146" s="226"/>
      <c r="BO146" s="143"/>
      <c r="BP146" s="143"/>
      <c r="BQ146" s="143"/>
      <c r="BR146" s="143"/>
      <c r="BS146" s="143"/>
      <c r="BT146" s="143"/>
    </row>
    <row r="147" spans="1:72" x14ac:dyDescent="0.35">
      <c r="A147" s="176" t="s">
        <v>384</v>
      </c>
      <c r="B147" s="14" t="s">
        <v>71</v>
      </c>
      <c r="C147" s="106"/>
      <c r="D147" s="90"/>
      <c r="E147" s="90"/>
      <c r="F147" s="90"/>
      <c r="G147" s="90"/>
      <c r="H147" s="90"/>
      <c r="I147" s="90"/>
      <c r="J147" s="90"/>
      <c r="K147" s="90"/>
      <c r="L147" s="90">
        <v>0</v>
      </c>
      <c r="M147" s="90">
        <v>0</v>
      </c>
      <c r="N147" s="90">
        <v>0</v>
      </c>
      <c r="O147" s="90">
        <v>0</v>
      </c>
      <c r="P147" s="90">
        <v>0</v>
      </c>
      <c r="Q147" s="90">
        <v>0</v>
      </c>
      <c r="R147" s="90">
        <v>0</v>
      </c>
      <c r="S147" s="90">
        <v>0</v>
      </c>
      <c r="T147" s="90">
        <v>0</v>
      </c>
      <c r="U147" s="90">
        <v>1</v>
      </c>
      <c r="V147" s="90">
        <v>5.6764705882352944</v>
      </c>
      <c r="W147" s="90">
        <v>128.68253968253967</v>
      </c>
      <c r="X147" s="90">
        <v>236</v>
      </c>
      <c r="Y147" s="90">
        <v>244</v>
      </c>
      <c r="Z147" s="90">
        <v>185</v>
      </c>
      <c r="AA147" s="90">
        <v>182</v>
      </c>
      <c r="AB147" s="90">
        <v>-81</v>
      </c>
      <c r="AC147" s="90">
        <v>242</v>
      </c>
      <c r="AD147" s="90">
        <v>663</v>
      </c>
      <c r="AE147" s="90">
        <v>215</v>
      </c>
      <c r="AF147" s="90">
        <v>766</v>
      </c>
      <c r="AG147" s="90">
        <v>271</v>
      </c>
      <c r="AH147" s="90">
        <v>300</v>
      </c>
      <c r="AI147" s="90">
        <v>490</v>
      </c>
      <c r="AJ147" s="90">
        <v>776</v>
      </c>
      <c r="AK147" s="90">
        <v>245.82089050686082</v>
      </c>
      <c r="AL147" s="257">
        <v>222.06513447432766</v>
      </c>
      <c r="AM147" s="25">
        <v>29</v>
      </c>
      <c r="AN147" s="25">
        <v>495</v>
      </c>
      <c r="AO147" s="25">
        <v>443</v>
      </c>
      <c r="AP147" s="25">
        <v>438</v>
      </c>
      <c r="AQ147" s="25">
        <v>409</v>
      </c>
      <c r="AR147" s="25">
        <v>551</v>
      </c>
      <c r="AS147" s="25">
        <v>664</v>
      </c>
      <c r="AT147" s="25">
        <v>699</v>
      </c>
      <c r="AU147" s="25"/>
      <c r="AV147" s="25"/>
      <c r="AW147" s="25"/>
      <c r="AX147" s="25"/>
      <c r="AY147" s="25"/>
      <c r="AZ147" s="25"/>
      <c r="BA147" s="25"/>
      <c r="BB147" s="25"/>
      <c r="BC147" s="25"/>
      <c r="BD147" s="25"/>
      <c r="BE147" s="25"/>
      <c r="BF147" s="25"/>
      <c r="BG147" s="25"/>
      <c r="BH147" s="25"/>
      <c r="BI147" s="25"/>
      <c r="BJ147" s="25"/>
      <c r="BK147" s="7"/>
      <c r="BL147" s="7"/>
      <c r="BM147" s="7"/>
      <c r="BN147" s="226"/>
      <c r="BO147" s="143"/>
      <c r="BP147" s="143"/>
      <c r="BQ147" s="143"/>
      <c r="BR147" s="143"/>
      <c r="BS147" s="143"/>
      <c r="BT147" s="143"/>
    </row>
    <row r="148" spans="1:72" x14ac:dyDescent="0.35">
      <c r="A148" s="170" t="s">
        <v>385</v>
      </c>
      <c r="B148" s="14" t="s">
        <v>71</v>
      </c>
      <c r="C148" s="106"/>
      <c r="D148" s="90">
        <v>0</v>
      </c>
      <c r="E148" s="90">
        <v>22</v>
      </c>
      <c r="F148" s="90">
        <v>32</v>
      </c>
      <c r="G148" s="90">
        <v>35</v>
      </c>
      <c r="H148" s="90">
        <v>20</v>
      </c>
      <c r="I148" s="90">
        <v>12</v>
      </c>
      <c r="J148" s="90">
        <v>15</v>
      </c>
      <c r="K148" s="90">
        <v>-2</v>
      </c>
      <c r="L148" s="90">
        <v>-5</v>
      </c>
      <c r="M148" s="90">
        <v>23</v>
      </c>
      <c r="N148" s="90">
        <v>113</v>
      </c>
      <c r="O148" s="90">
        <v>58</v>
      </c>
      <c r="P148" s="90">
        <v>27</v>
      </c>
      <c r="Q148" s="90">
        <v>53</v>
      </c>
      <c r="R148" s="90">
        <v>24</v>
      </c>
      <c r="S148" s="90">
        <v>10</v>
      </c>
      <c r="T148" s="90">
        <v>70</v>
      </c>
      <c r="U148" s="90">
        <v>21</v>
      </c>
      <c r="V148" s="90">
        <v>187.3235294117647</v>
      </c>
      <c r="W148" s="90">
        <v>234.3174603174603</v>
      </c>
      <c r="X148" s="90">
        <v>-15</v>
      </c>
      <c r="Y148" s="90">
        <v>-8</v>
      </c>
      <c r="Z148" s="90">
        <v>3</v>
      </c>
      <c r="AA148" s="90">
        <v>-15</v>
      </c>
      <c r="AB148" s="90">
        <v>52</v>
      </c>
      <c r="AC148" s="90">
        <v>27</v>
      </c>
      <c r="AD148" s="90">
        <v>149</v>
      </c>
      <c r="AE148" s="90">
        <v>49</v>
      </c>
      <c r="AF148" s="90">
        <v>3</v>
      </c>
      <c r="AG148" s="90">
        <v>27</v>
      </c>
      <c r="AH148" s="90">
        <v>15</v>
      </c>
      <c r="AI148" s="90">
        <v>4</v>
      </c>
      <c r="AJ148" s="90">
        <v>20</v>
      </c>
      <c r="AK148" s="90">
        <v>76.3</v>
      </c>
      <c r="AL148" s="257">
        <v>53.2</v>
      </c>
      <c r="AM148" s="25">
        <v>100</v>
      </c>
      <c r="AN148" s="25">
        <v>92</v>
      </c>
      <c r="AO148" s="25">
        <v>87</v>
      </c>
      <c r="AP148" s="25">
        <v>95</v>
      </c>
      <c r="AQ148" s="25">
        <v>62</v>
      </c>
      <c r="AR148" s="25">
        <v>77</v>
      </c>
      <c r="AS148" s="25">
        <v>211</v>
      </c>
      <c r="AT148" s="25">
        <v>115</v>
      </c>
      <c r="AU148" s="25">
        <v>28</v>
      </c>
      <c r="AV148" s="25">
        <v>312</v>
      </c>
      <c r="AW148" s="25">
        <v>136</v>
      </c>
      <c r="AX148" s="25">
        <v>6129</v>
      </c>
      <c r="AY148" s="25">
        <v>1516</v>
      </c>
      <c r="AZ148" s="25">
        <v>1893</v>
      </c>
      <c r="BA148" s="25">
        <v>377</v>
      </c>
      <c r="BB148" s="25">
        <v>522</v>
      </c>
      <c r="BC148" s="25">
        <v>224</v>
      </c>
      <c r="BD148" s="25">
        <v>162</v>
      </c>
      <c r="BE148" s="25">
        <v>188</v>
      </c>
      <c r="BF148" s="25">
        <v>1405</v>
      </c>
      <c r="BG148" s="25">
        <v>1863</v>
      </c>
      <c r="BH148" s="25">
        <v>344</v>
      </c>
      <c r="BI148" s="25">
        <v>5840</v>
      </c>
      <c r="BJ148" s="25">
        <v>3600</v>
      </c>
      <c r="BK148" s="98">
        <v>1630</v>
      </c>
      <c r="BL148" s="98">
        <v>918</v>
      </c>
      <c r="BM148" s="98">
        <v>273</v>
      </c>
      <c r="BN148" s="98">
        <v>264</v>
      </c>
      <c r="BO148" s="143"/>
      <c r="BP148" s="143"/>
      <c r="BQ148" s="143"/>
      <c r="BR148" s="143"/>
      <c r="BS148" s="143"/>
      <c r="BT148" s="143"/>
    </row>
    <row r="149" spans="1:72" x14ac:dyDescent="0.35">
      <c r="A149" s="170" t="s">
        <v>386</v>
      </c>
      <c r="B149" s="14" t="s">
        <v>71</v>
      </c>
      <c r="C149" s="106"/>
      <c r="D149" s="90"/>
      <c r="E149" s="90"/>
      <c r="F149" s="90"/>
      <c r="G149" s="90"/>
      <c r="H149" s="90"/>
      <c r="I149" s="90"/>
      <c r="J149" s="90"/>
      <c r="K149" s="90"/>
      <c r="L149" s="90">
        <v>0</v>
      </c>
      <c r="M149" s="90">
        <v>0</v>
      </c>
      <c r="N149" s="90">
        <v>0</v>
      </c>
      <c r="O149" s="90">
        <v>0</v>
      </c>
      <c r="P149" s="90">
        <v>0</v>
      </c>
      <c r="Q149" s="90">
        <v>0</v>
      </c>
      <c r="R149" s="90">
        <v>0</v>
      </c>
      <c r="S149" s="90">
        <v>0</v>
      </c>
      <c r="T149" s="90">
        <v>0</v>
      </c>
      <c r="U149" s="90">
        <v>0</v>
      </c>
      <c r="V149" s="90">
        <v>0</v>
      </c>
      <c r="W149" s="90">
        <v>0</v>
      </c>
      <c r="X149" s="90">
        <v>0</v>
      </c>
      <c r="Y149" s="90">
        <v>0</v>
      </c>
      <c r="Z149" s="90">
        <v>0</v>
      </c>
      <c r="AA149" s="90">
        <v>0</v>
      </c>
      <c r="AB149" s="90">
        <v>0</v>
      </c>
      <c r="AC149" s="90">
        <v>0</v>
      </c>
      <c r="AD149" s="90">
        <v>0</v>
      </c>
      <c r="AE149" s="90">
        <v>0</v>
      </c>
      <c r="AF149" s="90">
        <v>0</v>
      </c>
      <c r="AG149" s="90">
        <v>0</v>
      </c>
      <c r="AH149" s="90">
        <v>0</v>
      </c>
      <c r="AI149" s="90">
        <v>0</v>
      </c>
      <c r="AJ149" s="90">
        <v>0</v>
      </c>
      <c r="AK149" s="90">
        <v>0</v>
      </c>
      <c r="AL149" s="257">
        <v>0</v>
      </c>
      <c r="AM149" s="25">
        <v>0</v>
      </c>
      <c r="AN149" s="25">
        <v>0</v>
      </c>
      <c r="AO149" s="25">
        <v>0</v>
      </c>
      <c r="AP149" s="25">
        <v>11</v>
      </c>
      <c r="AQ149" s="25">
        <v>35</v>
      </c>
      <c r="AR149" s="25">
        <v>12</v>
      </c>
      <c r="AS149" s="25">
        <v>36</v>
      </c>
      <c r="AT149" s="25">
        <v>589</v>
      </c>
      <c r="AU149" s="25">
        <v>8</v>
      </c>
      <c r="AV149" s="25">
        <v>0</v>
      </c>
      <c r="AW149" s="25">
        <v>0</v>
      </c>
      <c r="AX149" s="25">
        <v>0</v>
      </c>
      <c r="AY149" s="25">
        <v>0</v>
      </c>
      <c r="AZ149" s="25">
        <v>0</v>
      </c>
      <c r="BA149" s="25">
        <v>0</v>
      </c>
      <c r="BB149" s="25">
        <v>0</v>
      </c>
      <c r="BC149" s="25">
        <v>0</v>
      </c>
      <c r="BD149" s="25">
        <v>0</v>
      </c>
      <c r="BE149" s="25">
        <v>0</v>
      </c>
      <c r="BF149" s="25">
        <v>0</v>
      </c>
      <c r="BG149" s="25">
        <v>0</v>
      </c>
      <c r="BH149" s="25">
        <v>0</v>
      </c>
      <c r="BI149" s="25">
        <v>0</v>
      </c>
      <c r="BJ149" s="25">
        <v>0</v>
      </c>
      <c r="BK149" s="98">
        <v>5089</v>
      </c>
      <c r="BL149" s="98">
        <v>4534</v>
      </c>
      <c r="BM149" s="98">
        <v>14585</v>
      </c>
      <c r="BN149" s="98">
        <v>21349</v>
      </c>
      <c r="BO149" s="143"/>
      <c r="BP149" s="143"/>
      <c r="BQ149" s="143"/>
      <c r="BR149" s="143"/>
      <c r="BS149" s="143"/>
      <c r="BT149" s="143"/>
    </row>
    <row r="150" spans="1:72" x14ac:dyDescent="0.35">
      <c r="A150" s="182" t="s">
        <v>387</v>
      </c>
      <c r="B150" s="14" t="s">
        <v>71</v>
      </c>
      <c r="C150" s="106" t="s">
        <v>82</v>
      </c>
      <c r="D150" s="90"/>
      <c r="E150" s="90"/>
      <c r="F150" s="90"/>
      <c r="G150" s="90"/>
      <c r="H150" s="90"/>
      <c r="I150" s="90"/>
      <c r="J150" s="90"/>
      <c r="K150" s="90"/>
      <c r="L150" s="90">
        <v>0</v>
      </c>
      <c r="M150" s="90">
        <v>0</v>
      </c>
      <c r="N150" s="90">
        <v>0</v>
      </c>
      <c r="O150" s="90">
        <v>0</v>
      </c>
      <c r="P150" s="90">
        <v>0</v>
      </c>
      <c r="Q150" s="90">
        <v>0</v>
      </c>
      <c r="R150" s="90">
        <v>0</v>
      </c>
      <c r="S150" s="90"/>
      <c r="T150" s="90"/>
      <c r="U150" s="90"/>
      <c r="V150" s="90"/>
      <c r="W150" s="90"/>
      <c r="X150" s="90"/>
      <c r="Y150" s="90"/>
      <c r="Z150" s="90"/>
      <c r="AA150" s="90">
        <v>-1056</v>
      </c>
      <c r="AB150" s="90">
        <v>-32</v>
      </c>
      <c r="AC150" s="90">
        <v>-37</v>
      </c>
      <c r="AD150" s="90">
        <v>-70</v>
      </c>
      <c r="AE150" s="90">
        <v>8</v>
      </c>
      <c r="AF150" s="90">
        <v>-1</v>
      </c>
      <c r="AG150" s="90">
        <v>14</v>
      </c>
      <c r="AH150" s="90">
        <v>63</v>
      </c>
      <c r="AI150" s="90">
        <v>55</v>
      </c>
      <c r="AJ150" s="90">
        <v>101</v>
      </c>
      <c r="AK150" s="90">
        <v>-178.9</v>
      </c>
      <c r="AL150" s="257">
        <v>-582.20000000000005</v>
      </c>
      <c r="AM150" s="25">
        <v>28</v>
      </c>
      <c r="AN150" s="25">
        <v>31</v>
      </c>
      <c r="AO150" s="25">
        <v>64</v>
      </c>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7"/>
      <c r="BL150" s="7"/>
      <c r="BM150" s="7"/>
      <c r="BN150" s="226"/>
      <c r="BO150" s="143"/>
      <c r="BP150" s="143"/>
      <c r="BQ150" s="143"/>
      <c r="BR150" s="143"/>
      <c r="BS150" s="143"/>
      <c r="BT150" s="143"/>
    </row>
    <row r="151" spans="1:72" x14ac:dyDescent="0.35">
      <c r="A151" s="143" t="s">
        <v>388</v>
      </c>
      <c r="B151" s="14" t="s">
        <v>71</v>
      </c>
      <c r="C151" s="106"/>
      <c r="D151" s="90">
        <v>1535</v>
      </c>
      <c r="E151" s="90">
        <v>1668</v>
      </c>
      <c r="F151" s="90">
        <v>1802</v>
      </c>
      <c r="G151" s="90">
        <v>1957</v>
      </c>
      <c r="H151" s="90">
        <v>2092</v>
      </c>
      <c r="I151" s="90">
        <v>2302</v>
      </c>
      <c r="J151" s="90">
        <v>2689</v>
      </c>
      <c r="K151" s="90">
        <v>2985</v>
      </c>
      <c r="L151" s="90">
        <v>3298</v>
      </c>
      <c r="M151" s="90">
        <v>3475</v>
      </c>
      <c r="N151" s="90">
        <v>4586</v>
      </c>
      <c r="O151" s="90">
        <v>5403</v>
      </c>
      <c r="P151" s="90">
        <v>6535</v>
      </c>
      <c r="Q151" s="90">
        <v>7563</v>
      </c>
      <c r="R151" s="90">
        <v>8545</v>
      </c>
      <c r="S151" s="90">
        <v>9329</v>
      </c>
      <c r="T151" s="90">
        <v>10471</v>
      </c>
      <c r="U151" s="90">
        <v>11622.8</v>
      </c>
      <c r="V151" s="90">
        <v>13475.7</v>
      </c>
      <c r="W151" s="90">
        <v>15647.1</v>
      </c>
      <c r="X151" s="90">
        <v>17126</v>
      </c>
      <c r="Y151" s="90">
        <v>19313</v>
      </c>
      <c r="Z151" s="90">
        <v>20822</v>
      </c>
      <c r="AA151" s="90">
        <v>19997</v>
      </c>
      <c r="AB151" s="90">
        <v>21381</v>
      </c>
      <c r="AC151" s="90">
        <v>21868</v>
      </c>
      <c r="AD151" s="90">
        <v>21570</v>
      </c>
      <c r="AE151" s="90">
        <v>21387</v>
      </c>
      <c r="AF151" s="90">
        <v>21999</v>
      </c>
      <c r="AG151" s="90">
        <v>22997</v>
      </c>
      <c r="AH151" s="90">
        <v>25024</v>
      </c>
      <c r="AI151" s="90">
        <v>26974</v>
      </c>
      <c r="AJ151" s="90">
        <v>27752</v>
      </c>
      <c r="AK151" s="90">
        <v>26139.899999999998</v>
      </c>
      <c r="AL151" s="257">
        <v>25389</v>
      </c>
      <c r="AM151" s="25">
        <v>28816</v>
      </c>
      <c r="AN151" s="25">
        <v>16646</v>
      </c>
      <c r="AO151" s="25">
        <v>16736</v>
      </c>
      <c r="AP151" s="25">
        <v>13743</v>
      </c>
      <c r="AQ151" s="25">
        <v>11771</v>
      </c>
      <c r="AR151" s="25">
        <v>11977</v>
      </c>
      <c r="AS151" s="25">
        <v>13393</v>
      </c>
      <c r="AT151" s="25">
        <v>51898</v>
      </c>
      <c r="AU151" s="25">
        <v>54868</v>
      </c>
      <c r="AV151" s="25">
        <v>56222</v>
      </c>
      <c r="AW151" s="25">
        <v>60283</v>
      </c>
      <c r="AX151" s="25">
        <v>71696</v>
      </c>
      <c r="AY151" s="25">
        <v>70253</v>
      </c>
      <c r="AZ151" s="25">
        <v>72623</v>
      </c>
      <c r="BA151" s="25">
        <v>75568</v>
      </c>
      <c r="BB151" s="25">
        <v>82871</v>
      </c>
      <c r="BC151" s="25">
        <v>83829</v>
      </c>
      <c r="BD151" s="25">
        <v>88710</v>
      </c>
      <c r="BE151" s="25">
        <v>93057</v>
      </c>
      <c r="BF151" s="25">
        <v>97427</v>
      </c>
      <c r="BG151" s="25">
        <v>91062</v>
      </c>
      <c r="BH151" s="25">
        <v>103182</v>
      </c>
      <c r="BI151" s="25">
        <v>115011</v>
      </c>
      <c r="BJ151" s="25">
        <v>130254</v>
      </c>
      <c r="BK151" s="98">
        <v>133632</v>
      </c>
      <c r="BL151" s="98">
        <v>143402</v>
      </c>
      <c r="BM151" s="98">
        <v>163378</v>
      </c>
      <c r="BN151" s="98">
        <v>178763</v>
      </c>
      <c r="BO151" s="171"/>
      <c r="BP151" s="143"/>
      <c r="BQ151" s="143"/>
      <c r="BR151" s="143"/>
      <c r="BS151" s="143"/>
      <c r="BT151" s="143"/>
    </row>
    <row r="152" spans="1:72" x14ac:dyDescent="0.35">
      <c r="A152" s="192" t="s">
        <v>389</v>
      </c>
      <c r="B152" s="14" t="s">
        <v>71</v>
      </c>
      <c r="C152" s="106"/>
      <c r="D152" s="258">
        <v>1105</v>
      </c>
      <c r="E152" s="258">
        <v>1218</v>
      </c>
      <c r="F152" s="258">
        <v>1326</v>
      </c>
      <c r="G152" s="258">
        <v>1428</v>
      </c>
      <c r="H152" s="258">
        <v>1565</v>
      </c>
      <c r="I152" s="258">
        <v>1741</v>
      </c>
      <c r="J152" s="258">
        <v>2293</v>
      </c>
      <c r="K152" s="258">
        <v>2394</v>
      </c>
      <c r="L152" s="258">
        <v>2630</v>
      </c>
      <c r="M152" s="258">
        <v>2928</v>
      </c>
      <c r="N152" s="258">
        <v>3727</v>
      </c>
      <c r="O152" s="258">
        <v>4373</v>
      </c>
      <c r="P152" s="258">
        <v>5607</v>
      </c>
      <c r="Q152" s="258">
        <v>6664</v>
      </c>
      <c r="R152" s="258">
        <v>7703</v>
      </c>
      <c r="S152" s="258">
        <v>8560</v>
      </c>
      <c r="T152" s="258">
        <v>9665</v>
      </c>
      <c r="U152" s="258">
        <v>10859.8</v>
      </c>
      <c r="V152" s="258">
        <v>12662.7</v>
      </c>
      <c r="W152" s="258">
        <v>14971.1</v>
      </c>
      <c r="X152" s="258">
        <v>16511</v>
      </c>
      <c r="Y152" s="258">
        <v>18679.25</v>
      </c>
      <c r="Z152" s="258">
        <v>20679.5</v>
      </c>
      <c r="AA152" s="258">
        <v>20504.75</v>
      </c>
      <c r="AB152" s="258">
        <v>21381</v>
      </c>
      <c r="AC152" s="258">
        <v>21868</v>
      </c>
      <c r="AD152" s="258">
        <v>21570</v>
      </c>
      <c r="AE152" s="258">
        <v>21387</v>
      </c>
      <c r="AF152" s="258">
        <v>22000</v>
      </c>
      <c r="AG152" s="258">
        <v>22997</v>
      </c>
      <c r="AH152" s="258">
        <v>25024</v>
      </c>
      <c r="AI152" s="258">
        <v>26975</v>
      </c>
      <c r="AJ152" s="258">
        <v>27752</v>
      </c>
      <c r="AK152" s="258">
        <v>26139.899999999998</v>
      </c>
      <c r="AL152" s="259">
        <v>25389</v>
      </c>
      <c r="AM152" s="25"/>
      <c r="AN152" s="25"/>
      <c r="AO152" s="25"/>
      <c r="AP152" s="25"/>
      <c r="AQ152" s="25"/>
      <c r="AR152" s="25"/>
      <c r="AS152" s="25"/>
      <c r="AT152" s="261"/>
      <c r="AU152" s="261"/>
      <c r="AV152" s="261"/>
      <c r="AW152" s="261"/>
      <c r="AX152" s="261"/>
      <c r="AY152" s="261"/>
      <c r="AZ152" s="261"/>
      <c r="BA152" s="261"/>
      <c r="BB152" s="261"/>
      <c r="BC152" s="261"/>
      <c r="BD152" s="261"/>
      <c r="BE152" s="261"/>
      <c r="BF152" s="261"/>
      <c r="BG152" s="261"/>
      <c r="BH152" s="261"/>
      <c r="BI152" s="25"/>
      <c r="BJ152" s="25"/>
      <c r="BK152" s="221"/>
      <c r="BL152" s="221"/>
      <c r="BM152" s="221"/>
      <c r="BN152" s="226"/>
      <c r="BO152" s="143"/>
      <c r="BP152" s="143"/>
      <c r="BQ152" s="143"/>
      <c r="BR152" s="143"/>
      <c r="BS152" s="143"/>
      <c r="BT152" s="143"/>
    </row>
    <row r="153" spans="1:72" ht="3.75" customHeight="1" x14ac:dyDescent="0.35">
      <c r="A153" s="193"/>
      <c r="B153" s="14"/>
      <c r="C153" s="106"/>
      <c r="D153" s="258"/>
      <c r="E153" s="258"/>
      <c r="F153" s="258"/>
      <c r="G153" s="258"/>
      <c r="H153" s="258"/>
      <c r="I153" s="258"/>
      <c r="J153" s="258"/>
      <c r="K153" s="258"/>
      <c r="L153" s="258"/>
      <c r="M153" s="258"/>
      <c r="N153" s="258"/>
      <c r="O153" s="258"/>
      <c r="P153" s="258"/>
      <c r="Q153" s="258"/>
      <c r="R153" s="258"/>
      <c r="S153" s="258"/>
      <c r="T153" s="258"/>
      <c r="U153" s="258"/>
      <c r="V153" s="258"/>
      <c r="W153" s="258"/>
      <c r="X153" s="258"/>
      <c r="Y153" s="258"/>
      <c r="Z153" s="258"/>
      <c r="AA153" s="258"/>
      <c r="AB153" s="258"/>
      <c r="AC153" s="258"/>
      <c r="AD153" s="258"/>
      <c r="AE153" s="258"/>
      <c r="AF153" s="258"/>
      <c r="AG153" s="258"/>
      <c r="AH153" s="258"/>
      <c r="AI153" s="258"/>
      <c r="AJ153" s="258"/>
      <c r="AK153" s="258"/>
      <c r="AL153" s="259"/>
      <c r="AM153" s="260"/>
      <c r="AN153" s="260"/>
      <c r="AO153" s="261"/>
      <c r="AP153" s="261"/>
      <c r="AQ153" s="261"/>
      <c r="AR153" s="261"/>
      <c r="AS153" s="261"/>
      <c r="AT153" s="25"/>
      <c r="AU153" s="25"/>
      <c r="AV153" s="25"/>
      <c r="AW153" s="25"/>
      <c r="AX153" s="25"/>
      <c r="AY153" s="25"/>
      <c r="AZ153" s="25"/>
      <c r="BA153" s="25"/>
      <c r="BB153" s="25"/>
      <c r="BC153" s="25"/>
      <c r="BD153" s="25"/>
      <c r="BE153" s="25"/>
      <c r="BF153" s="25"/>
      <c r="BG153" s="25"/>
      <c r="BH153" s="25"/>
      <c r="BI153" s="262"/>
      <c r="BJ153" s="25"/>
      <c r="BK153" s="98"/>
      <c r="BL153" s="98"/>
      <c r="BM153" s="98"/>
      <c r="BN153" s="226"/>
      <c r="BO153" s="143"/>
      <c r="BP153" s="143"/>
      <c r="BQ153" s="143"/>
      <c r="BR153" s="143"/>
      <c r="BS153" s="143"/>
      <c r="BT153" s="143"/>
    </row>
    <row r="154" spans="1:72" x14ac:dyDescent="0.35">
      <c r="A154" s="194" t="s">
        <v>390</v>
      </c>
      <c r="B154" s="14" t="s">
        <v>71</v>
      </c>
      <c r="C154" s="106" t="s">
        <v>391</v>
      </c>
      <c r="D154" s="90">
        <v>22</v>
      </c>
      <c r="E154" s="90">
        <v>16</v>
      </c>
      <c r="F154" s="90">
        <v>21</v>
      </c>
      <c r="G154" s="90">
        <v>26</v>
      </c>
      <c r="H154" s="90">
        <v>27</v>
      </c>
      <c r="I154" s="90">
        <v>218</v>
      </c>
      <c r="J154" s="90">
        <v>17</v>
      </c>
      <c r="K154" s="90">
        <v>42</v>
      </c>
      <c r="L154" s="90">
        <v>-11</v>
      </c>
      <c r="M154" s="90">
        <v>74</v>
      </c>
      <c r="N154" s="90">
        <v>746</v>
      </c>
      <c r="O154" s="90">
        <v>257</v>
      </c>
      <c r="P154" s="90">
        <v>107</v>
      </c>
      <c r="Q154" s="90">
        <v>121</v>
      </c>
      <c r="R154" s="90">
        <v>184</v>
      </c>
      <c r="S154" s="90">
        <v>155</v>
      </c>
      <c r="T154" s="90">
        <v>211</v>
      </c>
      <c r="U154" s="90">
        <v>258</v>
      </c>
      <c r="V154" s="90">
        <v>319</v>
      </c>
      <c r="W154" s="90">
        <v>380</v>
      </c>
      <c r="X154" s="90">
        <v>353</v>
      </c>
      <c r="Y154" s="90">
        <v>-209.5</v>
      </c>
      <c r="Z154" s="90">
        <v>-92</v>
      </c>
      <c r="AA154" s="90">
        <v>-463.5</v>
      </c>
      <c r="AB154" s="90"/>
      <c r="AC154" s="90"/>
      <c r="AD154" s="90"/>
      <c r="AE154" s="90"/>
      <c r="AF154" s="90"/>
      <c r="AG154" s="90"/>
      <c r="AH154" s="90"/>
      <c r="AI154" s="90"/>
      <c r="AJ154" s="90"/>
      <c r="AK154" s="90"/>
      <c r="AL154" s="257"/>
      <c r="AM154" s="25"/>
      <c r="AN154" s="25"/>
      <c r="AO154" s="25"/>
      <c r="AP154" s="25"/>
      <c r="AQ154" s="25"/>
      <c r="AR154" s="25"/>
      <c r="AS154" s="25"/>
      <c r="AT154" s="261"/>
      <c r="AU154" s="261"/>
      <c r="AV154" s="261"/>
      <c r="AW154" s="261"/>
      <c r="AX154" s="261"/>
      <c r="AY154" s="261"/>
      <c r="AZ154" s="261"/>
      <c r="BA154" s="261"/>
      <c r="BB154" s="261"/>
      <c r="BC154" s="261"/>
      <c r="BD154" s="261"/>
      <c r="BE154" s="261"/>
      <c r="BF154" s="261"/>
      <c r="BG154" s="261"/>
      <c r="BH154" s="261"/>
      <c r="BI154" s="25"/>
      <c r="BJ154" s="25"/>
      <c r="BK154" s="221"/>
      <c r="BL154" s="221"/>
      <c r="BM154" s="221"/>
      <c r="BN154" s="226"/>
      <c r="BO154" s="143"/>
      <c r="BP154" s="143"/>
      <c r="BQ154" s="143"/>
      <c r="BR154" s="143"/>
      <c r="BS154" s="143"/>
      <c r="BT154" s="143"/>
    </row>
    <row r="155" spans="1:72" ht="3.75" customHeight="1" x14ac:dyDescent="0.35">
      <c r="A155" s="195"/>
      <c r="B155" s="14"/>
      <c r="C155" s="106"/>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0"/>
      <c r="AH155" s="90"/>
      <c r="AI155" s="90"/>
      <c r="AJ155" s="90"/>
      <c r="AK155" s="90"/>
      <c r="AL155" s="257"/>
      <c r="AM155" s="7"/>
      <c r="AN155" s="7"/>
      <c r="AO155" s="7"/>
      <c r="AP155" s="7"/>
      <c r="AQ155" s="7"/>
      <c r="AR155" s="7"/>
      <c r="AS155" s="7"/>
      <c r="AT155" s="25"/>
      <c r="AU155" s="25"/>
      <c r="AV155" s="25"/>
      <c r="AW155" s="25"/>
      <c r="AX155" s="25"/>
      <c r="AY155" s="25"/>
      <c r="AZ155" s="25"/>
      <c r="BA155" s="25"/>
      <c r="BB155" s="25"/>
      <c r="BC155" s="25"/>
      <c r="BD155" s="25"/>
      <c r="BE155" s="25"/>
      <c r="BF155" s="25"/>
      <c r="BG155" s="25"/>
      <c r="BH155" s="25"/>
      <c r="BI155" s="25"/>
      <c r="BJ155" s="25"/>
      <c r="BK155" s="7"/>
      <c r="BL155" s="7"/>
      <c r="BM155" s="7"/>
      <c r="BN155" s="226"/>
      <c r="BO155" s="143"/>
      <c r="BP155" s="143"/>
      <c r="BQ155" s="143"/>
      <c r="BR155" s="143"/>
      <c r="BS155" s="143"/>
      <c r="BT155" s="143"/>
    </row>
    <row r="156" spans="1:72" x14ac:dyDescent="0.35">
      <c r="A156" s="196" t="s">
        <v>392</v>
      </c>
      <c r="B156" s="14" t="s">
        <v>71</v>
      </c>
      <c r="C156" s="106"/>
      <c r="D156" s="90">
        <v>4532</v>
      </c>
      <c r="E156" s="90">
        <v>5029</v>
      </c>
      <c r="F156" s="90">
        <v>5640</v>
      </c>
      <c r="G156" s="90">
        <v>6225</v>
      </c>
      <c r="H156" s="90">
        <v>6613</v>
      </c>
      <c r="I156" s="90">
        <v>7348</v>
      </c>
      <c r="J156" s="90">
        <v>8102</v>
      </c>
      <c r="K156" s="90">
        <v>9047</v>
      </c>
      <c r="L156" s="90">
        <v>10133</v>
      </c>
      <c r="M156" s="90">
        <v>12192</v>
      </c>
      <c r="N156" s="90">
        <v>17808</v>
      </c>
      <c r="O156" s="90">
        <v>21787</v>
      </c>
      <c r="P156" s="90">
        <v>24015</v>
      </c>
      <c r="Q156" s="90">
        <v>26665</v>
      </c>
      <c r="R156" s="90">
        <v>28912</v>
      </c>
      <c r="S156" s="90">
        <v>31758</v>
      </c>
      <c r="T156" s="90">
        <v>36313</v>
      </c>
      <c r="U156" s="90">
        <v>41515</v>
      </c>
      <c r="V156" s="90">
        <v>49390</v>
      </c>
      <c r="W156" s="90">
        <v>57287</v>
      </c>
      <c r="X156" s="90">
        <v>64686</v>
      </c>
      <c r="Y156" s="90">
        <v>70914</v>
      </c>
      <c r="Z156" s="90">
        <v>76185</v>
      </c>
      <c r="AA156" s="90">
        <v>79467</v>
      </c>
      <c r="AB156" s="90">
        <v>83040</v>
      </c>
      <c r="AC156" s="90">
        <v>89113</v>
      </c>
      <c r="AD156" s="90">
        <v>97692</v>
      </c>
      <c r="AE156" s="90">
        <v>104976</v>
      </c>
      <c r="AF156" s="90">
        <v>112061</v>
      </c>
      <c r="AG156" s="90">
        <v>117814</v>
      </c>
      <c r="AH156" s="90">
        <v>123563</v>
      </c>
      <c r="AI156" s="90">
        <v>131966</v>
      </c>
      <c r="AJ156" s="90">
        <v>135933</v>
      </c>
      <c r="AK156" s="90">
        <v>135783.70000000001</v>
      </c>
      <c r="AL156" s="257">
        <v>140814.39999999999</v>
      </c>
      <c r="AM156" s="25">
        <v>0</v>
      </c>
      <c r="AN156" s="25">
        <v>181137.9</v>
      </c>
      <c r="AO156" s="25">
        <v>193157</v>
      </c>
      <c r="AP156" s="25">
        <v>199726.1</v>
      </c>
      <c r="AQ156" s="25">
        <v>215223.7</v>
      </c>
      <c r="AR156" s="25">
        <v>231002.7</v>
      </c>
      <c r="AS156" s="25">
        <v>243278</v>
      </c>
      <c r="AT156" s="25">
        <v>258932</v>
      </c>
      <c r="AU156" s="25">
        <v>280109</v>
      </c>
      <c r="AV156" s="25">
        <v>324569</v>
      </c>
      <c r="AW156" s="25">
        <v>339239</v>
      </c>
      <c r="AX156" s="25">
        <v>356100</v>
      </c>
      <c r="AY156" s="25">
        <v>377739</v>
      </c>
      <c r="AZ156" s="25">
        <v>382644</v>
      </c>
      <c r="BA156" s="25">
        <v>413845</v>
      </c>
      <c r="BB156" s="25">
        <v>417898</v>
      </c>
      <c r="BC156" s="25">
        <v>428691</v>
      </c>
      <c r="BD156" s="25">
        <v>447807</v>
      </c>
      <c r="BE156" s="25">
        <v>460282</v>
      </c>
      <c r="BF156" s="25">
        <v>484653</v>
      </c>
      <c r="BG156" s="25">
        <v>578549</v>
      </c>
      <c r="BH156" s="25">
        <v>651916</v>
      </c>
      <c r="BI156" s="25">
        <v>623050</v>
      </c>
      <c r="BJ156" s="25">
        <v>637025</v>
      </c>
      <c r="BK156" s="70">
        <v>689306</v>
      </c>
      <c r="BL156" s="70">
        <v>715990</v>
      </c>
      <c r="BM156" s="70">
        <v>751944</v>
      </c>
      <c r="BN156" s="70">
        <v>783537</v>
      </c>
      <c r="BO156" s="143"/>
      <c r="BP156" s="143"/>
      <c r="BQ156" s="143"/>
      <c r="BR156" s="143"/>
      <c r="BS156" s="143"/>
      <c r="BT156" s="143"/>
    </row>
    <row r="157" spans="1:72" x14ac:dyDescent="0.35">
      <c r="A157" s="181" t="s">
        <v>393</v>
      </c>
      <c r="B157" s="14" t="s">
        <v>71</v>
      </c>
      <c r="C157" s="106"/>
      <c r="D157" s="90">
        <v>3765</v>
      </c>
      <c r="E157" s="90">
        <v>4220</v>
      </c>
      <c r="F157" s="90">
        <v>4766</v>
      </c>
      <c r="G157" s="90">
        <v>5258</v>
      </c>
      <c r="H157" s="90">
        <v>5712</v>
      </c>
      <c r="I157" s="90">
        <v>6188</v>
      </c>
      <c r="J157" s="90">
        <v>7251</v>
      </c>
      <c r="K157" s="90">
        <v>8060</v>
      </c>
      <c r="L157" s="90">
        <v>9137</v>
      </c>
      <c r="M157" s="90">
        <v>10894</v>
      </c>
      <c r="N157" s="90">
        <v>15140</v>
      </c>
      <c r="O157" s="90">
        <v>19624</v>
      </c>
      <c r="P157" s="90">
        <v>22355</v>
      </c>
      <c r="Q157" s="90">
        <v>25226</v>
      </c>
      <c r="R157" s="90">
        <v>27681</v>
      </c>
      <c r="S157" s="90">
        <v>30786</v>
      </c>
      <c r="T157" s="90">
        <v>35175</v>
      </c>
      <c r="U157" s="90">
        <v>40278</v>
      </c>
      <c r="V157" s="90">
        <v>47724</v>
      </c>
      <c r="W157" s="90">
        <v>55849</v>
      </c>
      <c r="X157" s="90">
        <v>63398</v>
      </c>
      <c r="Y157" s="90">
        <v>70118</v>
      </c>
      <c r="Z157" s="90">
        <v>75655</v>
      </c>
      <c r="AA157" s="90">
        <v>80132</v>
      </c>
      <c r="AB157" s="90">
        <v>83040</v>
      </c>
      <c r="AC157" s="90">
        <v>89113</v>
      </c>
      <c r="AD157" s="90">
        <v>97692</v>
      </c>
      <c r="AE157" s="90">
        <v>104976</v>
      </c>
      <c r="AF157" s="90">
        <v>112061</v>
      </c>
      <c r="AG157" s="90">
        <v>117814</v>
      </c>
      <c r="AH157" s="90">
        <v>123563</v>
      </c>
      <c r="AI157" s="90">
        <v>131966</v>
      </c>
      <c r="AJ157" s="90">
        <v>135933</v>
      </c>
      <c r="AK157" s="90">
        <v>135783.70000000001</v>
      </c>
      <c r="AL157" s="257">
        <v>140814.39999999999</v>
      </c>
      <c r="AM157" s="260"/>
      <c r="AN157" s="260"/>
      <c r="AO157" s="261"/>
      <c r="AP157" s="261"/>
      <c r="AQ157" s="261"/>
      <c r="AR157" s="261"/>
      <c r="AS157" s="261"/>
      <c r="AT157" s="261"/>
      <c r="AU157" s="261"/>
      <c r="AV157" s="261"/>
      <c r="AW157" s="261"/>
      <c r="AX157" s="261"/>
      <c r="AY157" s="261"/>
      <c r="AZ157" s="261"/>
      <c r="BA157" s="261"/>
      <c r="BB157" s="261"/>
      <c r="BC157" s="261"/>
      <c r="BD157" s="261"/>
      <c r="BE157" s="261"/>
      <c r="BF157" s="261"/>
      <c r="BG157" s="261"/>
      <c r="BH157" s="261"/>
      <c r="BI157" s="262"/>
      <c r="BJ157" s="25"/>
      <c r="BK157" s="7"/>
      <c r="BL157" s="7"/>
      <c r="BM157" s="7"/>
      <c r="BN157" s="226"/>
      <c r="BO157" s="143"/>
      <c r="BP157" s="143"/>
      <c r="BQ157" s="143"/>
      <c r="BR157" s="143"/>
      <c r="BS157" s="143"/>
      <c r="BT157" s="143"/>
    </row>
    <row r="158" spans="1:72" ht="3.75" customHeight="1" x14ac:dyDescent="0.35">
      <c r="A158" s="183"/>
      <c r="B158" s="14"/>
      <c r="C158" s="106"/>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0"/>
      <c r="AI158" s="90"/>
      <c r="AJ158" s="90"/>
      <c r="AK158" s="90"/>
      <c r="AL158" s="257"/>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c r="BG158" s="24">
        <v>0</v>
      </c>
      <c r="BH158" s="24">
        <v>0</v>
      </c>
      <c r="BI158" s="262">
        <v>0</v>
      </c>
      <c r="BJ158" s="25"/>
      <c r="BK158" s="221"/>
      <c r="BL158" s="221"/>
      <c r="BM158" s="221"/>
      <c r="BN158" s="226"/>
      <c r="BO158" s="143"/>
      <c r="BP158" s="143"/>
      <c r="BQ158" s="143"/>
      <c r="BR158" s="143"/>
      <c r="BS158" s="143"/>
      <c r="BT158" s="143"/>
    </row>
    <row r="159" spans="1:72" x14ac:dyDescent="0.35">
      <c r="A159" s="143" t="s">
        <v>394</v>
      </c>
      <c r="B159" s="14" t="s">
        <v>71</v>
      </c>
      <c r="C159" s="106" t="s">
        <v>80</v>
      </c>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c r="AG159" s="90"/>
      <c r="AH159" s="90"/>
      <c r="AI159" s="90"/>
      <c r="AJ159" s="90"/>
      <c r="AK159" s="90"/>
      <c r="AL159" s="257"/>
      <c r="AM159" s="197"/>
      <c r="AN159" s="197">
        <v>24354.9</v>
      </c>
      <c r="AO159" s="197">
        <v>26632</v>
      </c>
      <c r="AP159" s="197">
        <v>30479.1</v>
      </c>
      <c r="AQ159" s="197">
        <v>33218.699999999997</v>
      </c>
      <c r="AR159" s="197">
        <v>35322.699999999997</v>
      </c>
      <c r="AS159" s="197">
        <v>37182</v>
      </c>
      <c r="AT159" s="197"/>
      <c r="AU159" s="197"/>
      <c r="AV159" s="197"/>
      <c r="AW159" s="197"/>
      <c r="AX159" s="197"/>
      <c r="AY159" s="197"/>
      <c r="AZ159" s="197"/>
      <c r="BA159" s="197"/>
      <c r="BB159" s="197"/>
      <c r="BC159" s="197"/>
      <c r="BD159" s="197"/>
      <c r="BE159" s="197"/>
      <c r="BF159" s="197"/>
      <c r="BG159" s="197"/>
      <c r="BH159" s="197"/>
      <c r="BI159" s="198"/>
      <c r="BJ159" s="25"/>
      <c r="BK159" s="226"/>
      <c r="BL159" s="7"/>
      <c r="BM159" s="7"/>
      <c r="BN159" s="226"/>
      <c r="BO159" s="143"/>
      <c r="BP159" s="143"/>
      <c r="BQ159" s="143"/>
      <c r="BR159" s="143"/>
      <c r="BS159" s="143"/>
      <c r="BT159" s="143"/>
    </row>
    <row r="160" spans="1:72" ht="3.75" customHeight="1" x14ac:dyDescent="0.35">
      <c r="A160" s="183"/>
      <c r="B160" s="14"/>
      <c r="C160" s="106"/>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25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9"/>
      <c r="BJ160" s="25"/>
      <c r="BK160" s="226"/>
      <c r="BL160" s="226"/>
      <c r="BM160" s="226"/>
      <c r="BN160" s="226"/>
      <c r="BO160" s="143"/>
      <c r="BP160" s="143"/>
      <c r="BQ160" s="143"/>
      <c r="BR160" s="143"/>
      <c r="BS160" s="143"/>
      <c r="BT160" s="143"/>
    </row>
    <row r="161" spans="1:72" x14ac:dyDescent="0.35">
      <c r="A161" s="143" t="s">
        <v>395</v>
      </c>
      <c r="B161" s="14" t="s">
        <v>71</v>
      </c>
      <c r="C161" s="106" t="s">
        <v>80</v>
      </c>
      <c r="D161" s="90">
        <v>4532</v>
      </c>
      <c r="E161" s="90">
        <v>5029</v>
      </c>
      <c r="F161" s="90">
        <v>5640</v>
      </c>
      <c r="G161" s="90">
        <v>6225</v>
      </c>
      <c r="H161" s="90">
        <v>6613</v>
      </c>
      <c r="I161" s="90">
        <v>7348</v>
      </c>
      <c r="J161" s="90">
        <v>8102</v>
      </c>
      <c r="K161" s="90">
        <v>9047</v>
      </c>
      <c r="L161" s="90">
        <v>10133</v>
      </c>
      <c r="M161" s="90">
        <v>12192</v>
      </c>
      <c r="N161" s="90">
        <v>17808</v>
      </c>
      <c r="O161" s="90">
        <v>21787</v>
      </c>
      <c r="P161" s="90">
        <v>24015</v>
      </c>
      <c r="Q161" s="90">
        <v>26665</v>
      </c>
      <c r="R161" s="90">
        <v>28912</v>
      </c>
      <c r="S161" s="90">
        <v>31758</v>
      </c>
      <c r="T161" s="90">
        <v>36313</v>
      </c>
      <c r="U161" s="90">
        <v>41515</v>
      </c>
      <c r="V161" s="90">
        <v>49390</v>
      </c>
      <c r="W161" s="90">
        <v>57287</v>
      </c>
      <c r="X161" s="90">
        <v>64686</v>
      </c>
      <c r="Y161" s="90">
        <v>70914</v>
      </c>
      <c r="Z161" s="90">
        <v>76185</v>
      </c>
      <c r="AA161" s="90">
        <v>79467</v>
      </c>
      <c r="AB161" s="90">
        <v>83040</v>
      </c>
      <c r="AC161" s="90">
        <v>89113</v>
      </c>
      <c r="AD161" s="90">
        <v>97692</v>
      </c>
      <c r="AE161" s="90">
        <v>104976</v>
      </c>
      <c r="AF161" s="90">
        <v>112061</v>
      </c>
      <c r="AG161" s="90">
        <v>117814</v>
      </c>
      <c r="AH161" s="90">
        <v>123563</v>
      </c>
      <c r="AI161" s="90">
        <v>131966</v>
      </c>
      <c r="AJ161" s="90">
        <v>135933</v>
      </c>
      <c r="AK161" s="90">
        <v>135783.70000000001</v>
      </c>
      <c r="AL161" s="257">
        <v>140814.39999999999</v>
      </c>
      <c r="AM161" s="197">
        <v>160408</v>
      </c>
      <c r="AN161" s="197">
        <v>181137.9</v>
      </c>
      <c r="AO161" s="197">
        <v>193157</v>
      </c>
      <c r="AP161" s="197">
        <v>199726.1</v>
      </c>
      <c r="AQ161" s="197">
        <v>215223.7</v>
      </c>
      <c r="AR161" s="197">
        <v>231002.7</v>
      </c>
      <c r="AS161" s="197">
        <v>243278</v>
      </c>
      <c r="AT161" s="197">
        <v>258932</v>
      </c>
      <c r="AU161" s="197">
        <v>280109</v>
      </c>
      <c r="AV161" s="197">
        <v>324569</v>
      </c>
      <c r="AW161" s="197">
        <v>339239</v>
      </c>
      <c r="AX161" s="197">
        <v>356100</v>
      </c>
      <c r="AY161" s="197">
        <v>377739</v>
      </c>
      <c r="AZ161" s="197">
        <v>382644</v>
      </c>
      <c r="BA161" s="197">
        <v>413845</v>
      </c>
      <c r="BB161" s="197">
        <v>417898</v>
      </c>
      <c r="BC161" s="197">
        <v>428691</v>
      </c>
      <c r="BD161" s="197">
        <v>447807</v>
      </c>
      <c r="BE161" s="197">
        <v>460282</v>
      </c>
      <c r="BF161" s="197">
        <v>484653</v>
      </c>
      <c r="BG161" s="197">
        <v>578549</v>
      </c>
      <c r="BH161" s="197">
        <v>651916</v>
      </c>
      <c r="BI161" s="25">
        <v>623050</v>
      </c>
      <c r="BJ161" s="25">
        <v>637025</v>
      </c>
      <c r="BK161" s="70">
        <v>689306</v>
      </c>
      <c r="BL161" s="70">
        <v>715990</v>
      </c>
      <c r="BM161" s="70">
        <v>751944</v>
      </c>
      <c r="BN161" s="70">
        <v>783537</v>
      </c>
      <c r="BO161" s="143"/>
      <c r="BP161" s="143"/>
      <c r="BQ161" s="143"/>
      <c r="BR161" s="143"/>
      <c r="BS161" s="143"/>
      <c r="BT161" s="143"/>
    </row>
    <row r="162" spans="1:72" ht="3.75" customHeight="1" x14ac:dyDescent="0.35">
      <c r="A162" s="173"/>
      <c r="B162" s="14"/>
      <c r="C162" s="106"/>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25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9"/>
      <c r="BJ162" s="25"/>
      <c r="BK162" s="226"/>
      <c r="BL162" s="226"/>
      <c r="BM162" s="226"/>
      <c r="BN162" s="226"/>
      <c r="BO162" s="143"/>
      <c r="BP162" s="143"/>
      <c r="BQ162" s="143"/>
      <c r="BR162" s="143"/>
      <c r="BS162" s="143"/>
      <c r="BT162" s="143"/>
    </row>
    <row r="163" spans="1:72" x14ac:dyDescent="0.35">
      <c r="A163" s="143" t="s">
        <v>396</v>
      </c>
      <c r="B163" s="14" t="s">
        <v>71</v>
      </c>
      <c r="C163" s="106" t="s">
        <v>397</v>
      </c>
      <c r="D163" s="216">
        <v>3728</v>
      </c>
      <c r="E163" s="216">
        <v>4234</v>
      </c>
      <c r="F163" s="216">
        <v>4774</v>
      </c>
      <c r="G163" s="216">
        <v>5275</v>
      </c>
      <c r="H163" s="216">
        <v>5670</v>
      </c>
      <c r="I163" s="216">
        <v>6131</v>
      </c>
      <c r="J163" s="216">
        <v>7389</v>
      </c>
      <c r="K163" s="216">
        <v>8249</v>
      </c>
      <c r="L163" s="216">
        <v>9388</v>
      </c>
      <c r="M163" s="216">
        <v>11078</v>
      </c>
      <c r="N163" s="216">
        <v>15463</v>
      </c>
      <c r="O163" s="216">
        <v>20225</v>
      </c>
      <c r="P163" s="216">
        <v>23157</v>
      </c>
      <c r="Q163" s="216">
        <v>26057</v>
      </c>
      <c r="R163" s="216">
        <v>28272</v>
      </c>
      <c r="S163" s="216">
        <v>31642</v>
      </c>
      <c r="T163" s="216">
        <v>36176</v>
      </c>
      <c r="U163" s="216">
        <v>41151</v>
      </c>
      <c r="V163" s="216">
        <v>48810</v>
      </c>
      <c r="W163" s="216">
        <v>56990</v>
      </c>
      <c r="X163" s="216">
        <v>64853</v>
      </c>
      <c r="Y163" s="216">
        <v>71328</v>
      </c>
      <c r="Z163" s="216">
        <v>77158</v>
      </c>
      <c r="AA163" s="216">
        <v>82039</v>
      </c>
      <c r="AB163" s="216">
        <v>85326</v>
      </c>
      <c r="AC163" s="216">
        <v>92684</v>
      </c>
      <c r="AD163" s="216">
        <v>100665</v>
      </c>
      <c r="AE163" s="216">
        <v>108472</v>
      </c>
      <c r="AF163" s="216">
        <v>115751</v>
      </c>
      <c r="AG163" s="216">
        <v>122009</v>
      </c>
      <c r="AH163" s="216">
        <v>127619</v>
      </c>
      <c r="AI163" s="216">
        <v>135538</v>
      </c>
      <c r="AJ163" s="216">
        <v>145940</v>
      </c>
      <c r="AK163" s="216">
        <v>148788</v>
      </c>
      <c r="AL163" s="225">
        <v>146925</v>
      </c>
      <c r="AM163" s="227">
        <v>155728</v>
      </c>
      <c r="AN163" s="227">
        <v>180277</v>
      </c>
      <c r="AO163" s="227">
        <v>193214</v>
      </c>
      <c r="AP163" s="227">
        <v>201402</v>
      </c>
      <c r="AQ163" s="227">
        <v>215634</v>
      </c>
      <c r="AR163" s="227">
        <v>229427</v>
      </c>
      <c r="AS163" s="227">
        <v>241977</v>
      </c>
      <c r="AT163" s="227">
        <v>259197</v>
      </c>
      <c r="AU163" s="227">
        <v>280335</v>
      </c>
      <c r="AV163" s="227">
        <v>324889</v>
      </c>
      <c r="AW163" s="227">
        <v>340354</v>
      </c>
      <c r="AX163" s="227">
        <v>356710</v>
      </c>
      <c r="AY163" s="227">
        <v>377948</v>
      </c>
      <c r="AZ163" s="227">
        <v>383351</v>
      </c>
      <c r="BA163" s="227">
        <v>415691</v>
      </c>
      <c r="BB163" s="227">
        <v>418956</v>
      </c>
      <c r="BC163" s="227">
        <v>430739</v>
      </c>
      <c r="BD163" s="227">
        <v>449712</v>
      </c>
      <c r="BE163" s="227">
        <v>461490</v>
      </c>
      <c r="BF163" s="227">
        <v>485869</v>
      </c>
      <c r="BG163" s="227">
        <v>578117</v>
      </c>
      <c r="BH163" s="227">
        <v>651916</v>
      </c>
      <c r="BI163" s="227">
        <v>623050</v>
      </c>
      <c r="BJ163" s="227">
        <v>637025</v>
      </c>
      <c r="BK163" s="264">
        <v>689306</v>
      </c>
      <c r="BL163" s="264">
        <v>715990</v>
      </c>
      <c r="BM163" s="264">
        <v>751944</v>
      </c>
      <c r="BN163" s="264">
        <v>783537</v>
      </c>
      <c r="BO163" s="143"/>
      <c r="BP163" s="143"/>
      <c r="BQ163" s="143"/>
      <c r="BR163" s="143"/>
      <c r="BS163" s="143"/>
      <c r="BT163" s="143"/>
    </row>
    <row r="164" spans="1:72" x14ac:dyDescent="0.35">
      <c r="A164" s="9"/>
      <c r="B164" s="14"/>
      <c r="C164" s="106"/>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9"/>
      <c r="AB164" s="9"/>
      <c r="AC164" s="9"/>
      <c r="AD164" s="9"/>
      <c r="AE164" s="9"/>
      <c r="AF164" s="9"/>
      <c r="AG164" s="9"/>
      <c r="AH164" s="9"/>
      <c r="AI164" s="9"/>
      <c r="AJ164" s="24"/>
      <c r="AK164" s="24"/>
      <c r="AL164" s="169"/>
      <c r="AM164" s="200"/>
      <c r="AN164" s="200"/>
      <c r="AO164" s="200"/>
      <c r="AP164" s="200"/>
      <c r="AQ164" s="200"/>
      <c r="AR164" s="200"/>
      <c r="AS164" s="200"/>
      <c r="AT164" s="200"/>
      <c r="AU164" s="200"/>
      <c r="AV164" s="200"/>
      <c r="AW164" s="200"/>
      <c r="AX164" s="200"/>
      <c r="AY164" s="200"/>
      <c r="AZ164" s="200"/>
      <c r="BA164" s="200"/>
      <c r="BB164" s="200"/>
      <c r="BC164" s="200"/>
      <c r="BD164" s="200"/>
      <c r="BE164" s="200"/>
      <c r="BF164" s="200"/>
      <c r="BG164" s="200"/>
      <c r="BH164" s="200"/>
      <c r="BI164" s="199"/>
      <c r="BJ164" s="171"/>
      <c r="BK164" s="171"/>
      <c r="BL164" s="171"/>
      <c r="BM164" s="171"/>
      <c r="BN164" s="9"/>
      <c r="BO164" s="9"/>
      <c r="BP164" s="24"/>
      <c r="BQ164" s="24"/>
      <c r="BR164" s="24"/>
      <c r="BS164" s="24"/>
      <c r="BT164" s="24"/>
    </row>
    <row r="165" spans="1:72" x14ac:dyDescent="0.35">
      <c r="A165" s="9"/>
      <c r="B165" s="14"/>
      <c r="C165" s="106"/>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9"/>
      <c r="AB165" s="9"/>
      <c r="AC165" s="9"/>
      <c r="AD165" s="9"/>
      <c r="AE165" s="9"/>
      <c r="AF165" s="9"/>
      <c r="AG165" s="9"/>
      <c r="AH165" s="9"/>
      <c r="AI165" s="9"/>
      <c r="AJ165" s="24"/>
      <c r="AK165" s="24"/>
      <c r="AL165" s="169"/>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71"/>
      <c r="BK165" s="171"/>
      <c r="BL165" s="171"/>
      <c r="BM165" s="171"/>
      <c r="BN165" s="9"/>
      <c r="BO165" s="9"/>
      <c r="BP165" s="24"/>
      <c r="BQ165" s="24"/>
      <c r="BR165" s="24"/>
      <c r="BS165" s="24"/>
      <c r="BT165" s="24"/>
    </row>
    <row r="166" spans="1:72" x14ac:dyDescent="0.35">
      <c r="A166" s="295" t="s">
        <v>825</v>
      </c>
      <c r="B166" s="14"/>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142"/>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9"/>
      <c r="BJ166" s="171"/>
      <c r="BK166" s="171"/>
      <c r="BL166" s="171"/>
      <c r="BM166" s="171"/>
      <c r="BN166" s="9"/>
      <c r="BO166" s="9"/>
      <c r="BP166" s="9"/>
      <c r="BQ166" s="9"/>
      <c r="BR166" s="9"/>
      <c r="BS166" s="9"/>
      <c r="BT166" s="9"/>
    </row>
    <row r="167" spans="1:72" x14ac:dyDescent="0.35">
      <c r="A167" s="293" t="s">
        <v>398</v>
      </c>
      <c r="B167" s="179"/>
      <c r="C167" s="185"/>
      <c r="D167" s="185"/>
      <c r="E167" s="185"/>
      <c r="F167" s="185"/>
      <c r="G167" s="185"/>
      <c r="H167" s="185"/>
      <c r="I167" s="185"/>
      <c r="J167" s="185"/>
      <c r="K167" s="185"/>
      <c r="L167" s="185"/>
      <c r="M167" s="185"/>
      <c r="N167" s="185"/>
      <c r="O167" s="185"/>
      <c r="P167" s="185"/>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85"/>
      <c r="AL167" s="201"/>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9"/>
      <c r="BJ167" s="171"/>
      <c r="BK167" s="171"/>
      <c r="BL167" s="171"/>
      <c r="BM167" s="171"/>
      <c r="BN167" s="171"/>
      <c r="BO167" s="143"/>
      <c r="BP167" s="143"/>
      <c r="BQ167" s="143"/>
      <c r="BR167" s="143"/>
      <c r="BS167" s="143"/>
      <c r="BT167" s="143"/>
    </row>
    <row r="168" spans="1:72" x14ac:dyDescent="0.35">
      <c r="A168" s="293" t="s">
        <v>399</v>
      </c>
      <c r="B168" s="179"/>
      <c r="C168" s="185"/>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201"/>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199"/>
      <c r="BJ168" s="171"/>
      <c r="BK168" s="171"/>
      <c r="BL168" s="171"/>
      <c r="BM168" s="171"/>
      <c r="BN168" s="171"/>
      <c r="BO168" s="143"/>
      <c r="BP168" s="143"/>
      <c r="BQ168" s="143"/>
      <c r="BR168" s="143"/>
      <c r="BS168" s="143"/>
      <c r="BT168" s="143"/>
    </row>
    <row r="169" spans="1:72" x14ac:dyDescent="0.35">
      <c r="A169" s="293" t="s">
        <v>400</v>
      </c>
      <c r="B169" s="179"/>
      <c r="C169" s="185"/>
      <c r="D169" s="185"/>
      <c r="E169" s="185"/>
      <c r="F169" s="185"/>
      <c r="G169" s="185"/>
      <c r="H169" s="185"/>
      <c r="I169" s="185"/>
      <c r="J169" s="185"/>
      <c r="K169" s="185"/>
      <c r="L169" s="185"/>
      <c r="M169" s="185"/>
      <c r="N169" s="185"/>
      <c r="O169" s="185"/>
      <c r="P169" s="185"/>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5"/>
      <c r="AL169" s="201"/>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71"/>
      <c r="BK169" s="171"/>
      <c r="BL169" s="171"/>
      <c r="BM169" s="171"/>
      <c r="BN169" s="171"/>
      <c r="BO169" s="143"/>
      <c r="BP169" s="143"/>
      <c r="BQ169" s="143"/>
      <c r="BR169" s="143"/>
      <c r="BS169" s="143"/>
      <c r="BT169" s="143"/>
    </row>
    <row r="170" spans="1:72" x14ac:dyDescent="0.35">
      <c r="A170" s="293" t="s">
        <v>401</v>
      </c>
      <c r="B170" s="179"/>
      <c r="C170" s="185"/>
      <c r="D170" s="185"/>
      <c r="E170" s="185"/>
      <c r="F170" s="185"/>
      <c r="G170" s="185"/>
      <c r="H170" s="185"/>
      <c r="I170" s="185"/>
      <c r="J170" s="185"/>
      <c r="K170" s="185"/>
      <c r="L170" s="185"/>
      <c r="M170" s="185"/>
      <c r="N170" s="185"/>
      <c r="O170" s="185"/>
      <c r="P170" s="185"/>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5"/>
      <c r="AL170" s="201"/>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9"/>
      <c r="BJ170" s="171"/>
      <c r="BK170" s="171"/>
      <c r="BL170" s="171"/>
      <c r="BM170" s="171"/>
      <c r="BN170" s="171"/>
      <c r="BO170" s="143"/>
      <c r="BP170" s="143"/>
      <c r="BQ170" s="143"/>
      <c r="BR170" s="143"/>
      <c r="BS170" s="143"/>
      <c r="BT170" s="143"/>
    </row>
    <row r="171" spans="1:72" x14ac:dyDescent="0.35">
      <c r="A171" s="293" t="s">
        <v>402</v>
      </c>
      <c r="B171" s="179"/>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201"/>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9"/>
      <c r="BJ171" s="171"/>
      <c r="BK171" s="171"/>
      <c r="BL171" s="171"/>
      <c r="BM171" s="171"/>
      <c r="BN171" s="171"/>
      <c r="BO171" s="143"/>
      <c r="BP171" s="143"/>
      <c r="BQ171" s="143"/>
      <c r="BR171" s="143"/>
      <c r="BS171" s="143"/>
      <c r="BT171" s="143"/>
    </row>
    <row r="172" spans="1:72" x14ac:dyDescent="0.35">
      <c r="A172" s="293" t="s">
        <v>858</v>
      </c>
      <c r="B172" s="179"/>
      <c r="C172" s="185"/>
      <c r="D172" s="185"/>
      <c r="E172" s="185"/>
      <c r="F172" s="185"/>
      <c r="G172" s="185"/>
      <c r="H172" s="185"/>
      <c r="I172" s="185"/>
      <c r="J172" s="185"/>
      <c r="K172" s="185"/>
      <c r="L172" s="185"/>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201"/>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71"/>
      <c r="BK172" s="171"/>
      <c r="BL172" s="171"/>
      <c r="BM172" s="171"/>
      <c r="BN172" s="171"/>
      <c r="BO172" s="143"/>
      <c r="BP172" s="143"/>
      <c r="BQ172" s="143"/>
      <c r="BR172" s="143"/>
      <c r="BS172" s="143"/>
      <c r="BT172" s="143"/>
    </row>
    <row r="173" spans="1:72" x14ac:dyDescent="0.35">
      <c r="A173" s="293" t="s">
        <v>859</v>
      </c>
      <c r="B173" s="179"/>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201"/>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71"/>
      <c r="BK173" s="171"/>
      <c r="BL173" s="171"/>
      <c r="BM173" s="171"/>
      <c r="BN173" s="171"/>
      <c r="BO173" s="143"/>
      <c r="BP173" s="143"/>
      <c r="BQ173" s="143"/>
      <c r="BR173" s="143"/>
      <c r="BS173" s="143"/>
      <c r="BT173" s="143"/>
    </row>
    <row r="174" spans="1:72" x14ac:dyDescent="0.35">
      <c r="A174" s="293" t="s">
        <v>403</v>
      </c>
      <c r="B174" s="179"/>
      <c r="C174" s="185"/>
      <c r="D174" s="185"/>
      <c r="E174" s="185"/>
      <c r="F174" s="185"/>
      <c r="G174" s="185"/>
      <c r="H174" s="185"/>
      <c r="I174" s="185"/>
      <c r="J174" s="185"/>
      <c r="K174" s="185"/>
      <c r="L174" s="185"/>
      <c r="M174" s="185"/>
      <c r="N174" s="185"/>
      <c r="O174" s="185"/>
      <c r="P174" s="185"/>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5"/>
      <c r="AL174" s="201"/>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9"/>
      <c r="BJ174" s="171"/>
      <c r="BK174" s="171"/>
      <c r="BL174" s="171"/>
      <c r="BM174" s="171"/>
      <c r="BN174" s="171"/>
      <c r="BO174" s="143"/>
      <c r="BP174" s="143"/>
      <c r="BQ174" s="143"/>
      <c r="BR174" s="143"/>
      <c r="BS174" s="143"/>
      <c r="BT174" s="143"/>
    </row>
    <row r="175" spans="1:72" x14ac:dyDescent="0.35">
      <c r="A175" s="293" t="s">
        <v>404</v>
      </c>
      <c r="B175" s="179"/>
      <c r="C175" s="185"/>
      <c r="D175" s="185"/>
      <c r="E175" s="185"/>
      <c r="F175" s="185"/>
      <c r="G175" s="185"/>
      <c r="H175" s="185"/>
      <c r="I175" s="185"/>
      <c r="J175" s="185"/>
      <c r="K175" s="185"/>
      <c r="L175" s="185"/>
      <c r="M175" s="185"/>
      <c r="N175" s="185"/>
      <c r="O175" s="185"/>
      <c r="P175" s="185"/>
      <c r="Q175" s="185"/>
      <c r="R175" s="185"/>
      <c r="S175" s="185"/>
      <c r="T175" s="185"/>
      <c r="U175" s="185"/>
      <c r="V175" s="185"/>
      <c r="W175" s="185"/>
      <c r="X175" s="185"/>
      <c r="Y175" s="185"/>
      <c r="Z175" s="185"/>
      <c r="AA175" s="185"/>
      <c r="AB175" s="185"/>
      <c r="AC175" s="185"/>
      <c r="AD175" s="185"/>
      <c r="AE175" s="185"/>
      <c r="AF175" s="185"/>
      <c r="AG175" s="185"/>
      <c r="AH175" s="185"/>
      <c r="AI175" s="185"/>
      <c r="AJ175" s="185"/>
      <c r="AK175" s="185"/>
      <c r="AL175" s="201"/>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71"/>
      <c r="BK175" s="171"/>
      <c r="BL175" s="171"/>
      <c r="BM175" s="171"/>
      <c r="BN175" s="171"/>
      <c r="BO175" s="143"/>
      <c r="BP175" s="143"/>
      <c r="BQ175" s="143"/>
      <c r="BR175" s="143"/>
      <c r="BS175" s="143"/>
      <c r="BT175" s="143"/>
    </row>
    <row r="176" spans="1:72" x14ac:dyDescent="0.35">
      <c r="A176" s="293" t="s">
        <v>405</v>
      </c>
      <c r="B176" s="179"/>
      <c r="C176" s="185"/>
      <c r="D176" s="185"/>
      <c r="E176" s="185"/>
      <c r="F176" s="185"/>
      <c r="G176" s="185"/>
      <c r="H176" s="185"/>
      <c r="I176" s="185"/>
      <c r="J176" s="185"/>
      <c r="K176" s="185"/>
      <c r="L176" s="185"/>
      <c r="M176" s="185"/>
      <c r="N176" s="185"/>
      <c r="O176" s="185"/>
      <c r="P176" s="185"/>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5"/>
      <c r="AL176" s="201"/>
      <c r="AM176" s="197"/>
      <c r="AN176" s="197"/>
      <c r="AO176" s="197"/>
      <c r="AP176" s="200"/>
      <c r="AQ176" s="200"/>
      <c r="AR176" s="200"/>
      <c r="AS176" s="200"/>
      <c r="AT176" s="200"/>
      <c r="AU176" s="200"/>
      <c r="AV176" s="200"/>
      <c r="AW176" s="200"/>
      <c r="AX176" s="200"/>
      <c r="AY176" s="200"/>
      <c r="AZ176" s="200"/>
      <c r="BA176" s="200"/>
      <c r="BB176" s="200"/>
      <c r="BC176" s="200"/>
      <c r="BD176" s="200"/>
      <c r="BE176" s="200"/>
      <c r="BF176" s="200"/>
      <c r="BG176" s="200"/>
      <c r="BH176" s="200"/>
      <c r="BI176" s="199"/>
      <c r="BJ176" s="171"/>
      <c r="BK176" s="171"/>
      <c r="BL176" s="171"/>
      <c r="BM176" s="171"/>
      <c r="BN176" s="171"/>
      <c r="BO176" s="143"/>
      <c r="BP176" s="143"/>
      <c r="BQ176" s="143"/>
      <c r="BR176" s="143"/>
      <c r="BS176" s="143"/>
      <c r="BT176" s="143"/>
    </row>
    <row r="177" spans="1:72" x14ac:dyDescent="0.35">
      <c r="A177" s="293" t="s">
        <v>406</v>
      </c>
      <c r="B177" s="179"/>
      <c r="C177" s="185"/>
      <c r="D177" s="185"/>
      <c r="E177" s="185"/>
      <c r="F177" s="185"/>
      <c r="G177" s="185"/>
      <c r="H177" s="185"/>
      <c r="I177" s="185"/>
      <c r="J177" s="185"/>
      <c r="K177" s="185"/>
      <c r="L177" s="185"/>
      <c r="M177" s="185"/>
      <c r="N177" s="185"/>
      <c r="O177" s="185"/>
      <c r="P177" s="185"/>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5"/>
      <c r="AL177" s="201"/>
      <c r="AM177" s="200"/>
      <c r="AN177" s="200"/>
      <c r="AO177" s="200"/>
      <c r="AP177" s="200"/>
      <c r="AQ177" s="200"/>
      <c r="AR177" s="200"/>
      <c r="AS177" s="200"/>
      <c r="AT177" s="200"/>
      <c r="AU177" s="200"/>
      <c r="AV177" s="200"/>
      <c r="AW177" s="200"/>
      <c r="AX177" s="200"/>
      <c r="AY177" s="200"/>
      <c r="AZ177" s="200"/>
      <c r="BA177" s="200"/>
      <c r="BB177" s="200"/>
      <c r="BC177" s="200"/>
      <c r="BD177" s="200"/>
      <c r="BE177" s="200"/>
      <c r="BF177" s="200"/>
      <c r="BG177" s="200"/>
      <c r="BH177" s="200"/>
      <c r="BI177" s="198"/>
      <c r="BJ177" s="171"/>
      <c r="BK177" s="171"/>
      <c r="BL177" s="171"/>
      <c r="BM177" s="171"/>
      <c r="BN177" s="171"/>
      <c r="BO177" s="143"/>
      <c r="BP177" s="143"/>
      <c r="BQ177" s="143"/>
      <c r="BR177" s="143"/>
      <c r="BS177" s="143"/>
      <c r="BT177" s="143"/>
    </row>
    <row r="178" spans="1:72" x14ac:dyDescent="0.35">
      <c r="A178" s="293" t="s">
        <v>407</v>
      </c>
      <c r="B178" s="179"/>
      <c r="C178" s="185"/>
      <c r="D178" s="185"/>
      <c r="E178" s="185"/>
      <c r="F178" s="185"/>
      <c r="G178" s="185"/>
      <c r="H178" s="185"/>
      <c r="I178" s="185"/>
      <c r="J178" s="185"/>
      <c r="K178" s="185"/>
      <c r="L178" s="185"/>
      <c r="M178" s="185"/>
      <c r="N178" s="185"/>
      <c r="O178" s="185"/>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201"/>
      <c r="AM178" s="197"/>
      <c r="AN178" s="197"/>
      <c r="AO178" s="197"/>
      <c r="AP178" s="197"/>
      <c r="AQ178" s="197"/>
      <c r="AR178" s="197"/>
      <c r="AS178" s="197"/>
      <c r="AT178" s="197"/>
      <c r="AU178" s="197"/>
      <c r="AV178" s="197"/>
      <c r="AW178" s="197"/>
      <c r="AX178" s="197"/>
      <c r="AY178" s="197"/>
      <c r="AZ178" s="197"/>
      <c r="BA178" s="197"/>
      <c r="BB178" s="197"/>
      <c r="BC178" s="197"/>
      <c r="BD178" s="197"/>
      <c r="BE178" s="197"/>
      <c r="BF178" s="197"/>
      <c r="BG178" s="197"/>
      <c r="BH178" s="197"/>
      <c r="BI178" s="198"/>
      <c r="BJ178" s="171"/>
      <c r="BK178" s="171"/>
      <c r="BL178" s="171"/>
      <c r="BM178" s="171"/>
      <c r="BN178" s="171"/>
      <c r="BO178" s="143"/>
      <c r="BP178" s="143"/>
      <c r="BQ178" s="143"/>
      <c r="BR178" s="143"/>
      <c r="BS178" s="143"/>
      <c r="BT178" s="143"/>
    </row>
    <row r="179" spans="1:72" x14ac:dyDescent="0.35">
      <c r="A179" s="293" t="s">
        <v>408</v>
      </c>
      <c r="B179" s="179"/>
      <c r="C179" s="185"/>
      <c r="D179" s="185"/>
      <c r="E179" s="143"/>
      <c r="F179" s="185"/>
      <c r="G179" s="185"/>
      <c r="H179" s="185"/>
      <c r="I179" s="185"/>
      <c r="J179" s="185"/>
      <c r="K179" s="185"/>
      <c r="L179" s="185"/>
      <c r="M179" s="185"/>
      <c r="N179" s="185"/>
      <c r="O179" s="185"/>
      <c r="P179" s="185"/>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5"/>
      <c r="AL179" s="201"/>
      <c r="AM179" s="197"/>
      <c r="AN179" s="197"/>
      <c r="AO179" s="197"/>
      <c r="AP179" s="197"/>
      <c r="AQ179" s="197"/>
      <c r="AR179" s="197"/>
      <c r="AS179" s="197"/>
      <c r="AT179" s="197"/>
      <c r="AU179" s="197"/>
      <c r="AV179" s="197"/>
      <c r="AW179" s="197"/>
      <c r="AX179" s="197"/>
      <c r="AY179" s="197"/>
      <c r="AZ179" s="197"/>
      <c r="BA179" s="197"/>
      <c r="BB179" s="197"/>
      <c r="BC179" s="197"/>
      <c r="BD179" s="197"/>
      <c r="BE179" s="197"/>
      <c r="BF179" s="197"/>
      <c r="BG179" s="197"/>
      <c r="BH179" s="197"/>
      <c r="BI179" s="198"/>
      <c r="BJ179" s="171"/>
      <c r="BK179" s="171"/>
      <c r="BL179" s="171"/>
      <c r="BM179" s="171"/>
      <c r="BN179" s="171"/>
      <c r="BO179" s="143"/>
      <c r="BP179" s="143"/>
      <c r="BQ179" s="143"/>
      <c r="BR179" s="143"/>
      <c r="BS179" s="143"/>
      <c r="BT179" s="143"/>
    </row>
    <row r="180" spans="1:72" x14ac:dyDescent="0.35">
      <c r="A180" s="293" t="s">
        <v>409</v>
      </c>
      <c r="B180" s="179"/>
      <c r="C180" s="185"/>
      <c r="D180" s="185"/>
      <c r="E180" s="185"/>
      <c r="F180" s="185"/>
      <c r="G180" s="185"/>
      <c r="H180" s="185"/>
      <c r="I180" s="185"/>
      <c r="J180" s="185"/>
      <c r="K180" s="185"/>
      <c r="L180" s="185"/>
      <c r="M180" s="185"/>
      <c r="N180" s="185"/>
      <c r="O180" s="185"/>
      <c r="P180" s="185"/>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5"/>
      <c r="AL180" s="201"/>
      <c r="AM180" s="197"/>
      <c r="AN180" s="197"/>
      <c r="AO180" s="197"/>
      <c r="AP180" s="197"/>
      <c r="AQ180" s="197"/>
      <c r="AR180" s="197"/>
      <c r="AS180" s="197"/>
      <c r="AT180" s="197"/>
      <c r="AU180" s="197"/>
      <c r="AV180" s="197"/>
      <c r="AW180" s="197"/>
      <c r="AX180" s="197"/>
      <c r="AY180" s="197"/>
      <c r="AZ180" s="197"/>
      <c r="BA180" s="197"/>
      <c r="BB180" s="197"/>
      <c r="BC180" s="197"/>
      <c r="BD180" s="197"/>
      <c r="BE180" s="197"/>
      <c r="BF180" s="197"/>
      <c r="BG180" s="197"/>
      <c r="BH180" s="197"/>
      <c r="BI180" s="198"/>
      <c r="BJ180" s="171"/>
      <c r="BK180" s="171"/>
      <c r="BL180" s="171"/>
      <c r="BM180" s="171"/>
      <c r="BN180" s="171"/>
      <c r="BO180" s="143"/>
      <c r="BP180" s="143"/>
      <c r="BQ180" s="143"/>
      <c r="BR180" s="143"/>
      <c r="BS180" s="143"/>
      <c r="BT180" s="143"/>
    </row>
    <row r="181" spans="1:72" x14ac:dyDescent="0.35">
      <c r="A181" s="293" t="s">
        <v>824</v>
      </c>
      <c r="B181" s="179"/>
      <c r="C181" s="185"/>
      <c r="D181" s="185"/>
      <c r="E181" s="185"/>
      <c r="F181" s="185"/>
      <c r="G181" s="185"/>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201"/>
      <c r="AM181" s="197"/>
      <c r="AN181" s="197"/>
      <c r="AO181" s="197"/>
      <c r="AP181" s="197"/>
      <c r="AQ181" s="197"/>
      <c r="AR181" s="197"/>
      <c r="AS181" s="197"/>
      <c r="AT181" s="197"/>
      <c r="AU181" s="197"/>
      <c r="AV181" s="197"/>
      <c r="AW181" s="197"/>
      <c r="AX181" s="197"/>
      <c r="AY181" s="197"/>
      <c r="AZ181" s="197"/>
      <c r="BA181" s="197"/>
      <c r="BB181" s="197"/>
      <c r="BC181" s="197"/>
      <c r="BD181" s="197"/>
      <c r="BE181" s="197"/>
      <c r="BF181" s="197"/>
      <c r="BG181" s="197"/>
      <c r="BH181" s="197"/>
      <c r="BI181" s="198"/>
      <c r="BJ181" s="171"/>
      <c r="BK181" s="171"/>
      <c r="BL181" s="171"/>
      <c r="BM181" s="171"/>
      <c r="BN181" s="171"/>
      <c r="BO181" s="143"/>
      <c r="BP181" s="143"/>
      <c r="BQ181" s="143"/>
      <c r="BR181" s="143"/>
      <c r="BS181" s="143"/>
      <c r="BT181" s="143"/>
    </row>
    <row r="182" spans="1:72" x14ac:dyDescent="0.35">
      <c r="A182" s="293" t="s">
        <v>782</v>
      </c>
      <c r="B182" s="179"/>
      <c r="C182" s="185"/>
      <c r="D182" s="185"/>
      <c r="E182" s="185"/>
      <c r="F182" s="185"/>
      <c r="G182" s="185"/>
      <c r="H182" s="185"/>
      <c r="I182" s="185"/>
      <c r="J182" s="185"/>
      <c r="K182" s="185"/>
      <c r="L182" s="185"/>
      <c r="M182" s="185"/>
      <c r="N182" s="185"/>
      <c r="O182" s="185"/>
      <c r="P182" s="185"/>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5"/>
      <c r="AL182" s="201"/>
      <c r="AM182" s="197"/>
      <c r="AN182" s="197"/>
      <c r="AO182" s="197"/>
      <c r="AP182" s="197"/>
      <c r="AQ182" s="197"/>
      <c r="AR182" s="197"/>
      <c r="AS182" s="197"/>
      <c r="AT182" s="197"/>
      <c r="AU182" s="197"/>
      <c r="AV182" s="197"/>
      <c r="AW182" s="197"/>
      <c r="AX182" s="197"/>
      <c r="AY182" s="197"/>
      <c r="AZ182" s="197"/>
      <c r="BA182" s="197"/>
      <c r="BB182" s="197"/>
      <c r="BC182" s="197"/>
      <c r="BD182" s="197"/>
      <c r="BE182" s="197"/>
      <c r="BF182" s="197"/>
      <c r="BG182" s="197"/>
      <c r="BH182" s="197"/>
      <c r="BI182" s="197"/>
      <c r="BJ182" s="197"/>
      <c r="BK182" s="197"/>
      <c r="BL182" s="197"/>
      <c r="BM182" s="197"/>
      <c r="BN182" s="197"/>
      <c r="BO182" s="143"/>
      <c r="BP182" s="143"/>
      <c r="BQ182" s="143"/>
      <c r="BR182" s="143"/>
      <c r="BS182" s="143"/>
      <c r="BT182" s="143"/>
    </row>
    <row r="183" spans="1:72" x14ac:dyDescent="0.35">
      <c r="A183" s="293" t="s">
        <v>134</v>
      </c>
      <c r="B183" s="179"/>
      <c r="C183" s="185"/>
      <c r="D183" s="185"/>
      <c r="E183" s="185"/>
      <c r="F183" s="185"/>
      <c r="G183" s="185"/>
      <c r="H183" s="185"/>
      <c r="I183" s="185"/>
      <c r="J183" s="185"/>
      <c r="K183" s="185"/>
      <c r="L183" s="185"/>
      <c r="M183" s="185"/>
      <c r="N183" s="185"/>
      <c r="O183" s="185"/>
      <c r="P183" s="185"/>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5"/>
      <c r="AL183" s="201"/>
      <c r="AM183" s="171"/>
      <c r="AN183" s="171"/>
      <c r="AO183" s="171"/>
      <c r="AP183" s="171"/>
      <c r="AQ183" s="171"/>
      <c r="AR183" s="171"/>
      <c r="AS183" s="171"/>
      <c r="AT183" s="171"/>
      <c r="AU183" s="171"/>
      <c r="AV183" s="171"/>
      <c r="AW183" s="171"/>
      <c r="AX183" s="171"/>
      <c r="AY183" s="171"/>
      <c r="AZ183" s="171"/>
      <c r="BA183" s="171"/>
      <c r="BB183" s="171"/>
      <c r="BC183" s="171"/>
      <c r="BD183" s="171"/>
      <c r="BE183" s="171"/>
      <c r="BF183" s="171"/>
      <c r="BG183" s="171"/>
      <c r="BH183" s="197"/>
      <c r="BI183" s="197"/>
      <c r="BJ183" s="197"/>
      <c r="BK183" s="197"/>
      <c r="BL183" s="197"/>
      <c r="BM183" s="197"/>
      <c r="BN183" s="197"/>
      <c r="BO183" s="143"/>
      <c r="BP183" s="143"/>
      <c r="BQ183" s="143"/>
      <c r="BR183" s="143"/>
      <c r="BS183" s="143"/>
      <c r="BT183" s="143"/>
    </row>
    <row r="184" spans="1:72" x14ac:dyDescent="0.35">
      <c r="A184" s="185"/>
      <c r="B184" s="179"/>
      <c r="C184" s="185"/>
      <c r="D184" s="185"/>
      <c r="E184" s="185"/>
      <c r="F184" s="185"/>
      <c r="G184" s="185"/>
      <c r="H184" s="185"/>
      <c r="I184" s="185"/>
      <c r="J184" s="185"/>
      <c r="K184" s="185"/>
      <c r="L184" s="185"/>
      <c r="M184" s="185"/>
      <c r="N184" s="185"/>
      <c r="O184" s="185"/>
      <c r="P184" s="185"/>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201"/>
      <c r="AM184" s="171"/>
      <c r="AN184" s="171"/>
      <c r="AO184" s="171"/>
      <c r="AP184" s="171"/>
      <c r="AQ184" s="171"/>
      <c r="AR184" s="171"/>
      <c r="AS184" s="171"/>
      <c r="AT184" s="171"/>
      <c r="AU184" s="171"/>
      <c r="AV184" s="171"/>
      <c r="AW184" s="171"/>
      <c r="AX184" s="171"/>
      <c r="AY184" s="171"/>
      <c r="AZ184" s="171"/>
      <c r="BA184" s="171"/>
      <c r="BB184" s="171"/>
      <c r="BC184" s="171"/>
      <c r="BD184" s="171"/>
      <c r="BE184" s="171"/>
      <c r="BF184" s="171"/>
      <c r="BG184" s="171"/>
      <c r="BH184" s="197"/>
      <c r="BI184" s="197"/>
      <c r="BJ184" s="197"/>
      <c r="BK184" s="197"/>
      <c r="BL184" s="197"/>
      <c r="BM184" s="197"/>
      <c r="BN184" s="197"/>
      <c r="BO184" s="143"/>
      <c r="BP184" s="143"/>
      <c r="BQ184" s="143"/>
      <c r="BR184" s="143"/>
      <c r="BS184" s="143"/>
      <c r="BT184" s="143"/>
    </row>
    <row r="185" spans="1:72" x14ac:dyDescent="0.35">
      <c r="A185" s="185"/>
      <c r="B185" s="179"/>
      <c r="C185" s="185"/>
      <c r="D185" s="185"/>
      <c r="E185" s="185"/>
      <c r="F185" s="185"/>
      <c r="G185" s="185"/>
      <c r="H185" s="185"/>
      <c r="I185" s="185"/>
      <c r="J185" s="185"/>
      <c r="K185" s="185"/>
      <c r="L185" s="185"/>
      <c r="M185" s="185"/>
      <c r="N185" s="185"/>
      <c r="O185" s="185"/>
      <c r="P185" s="185"/>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5"/>
      <c r="AL185" s="201"/>
      <c r="AM185" s="171"/>
      <c r="AN185" s="171"/>
      <c r="AO185" s="171"/>
      <c r="AP185" s="171"/>
      <c r="AQ185" s="171"/>
      <c r="AR185" s="171"/>
      <c r="AS185" s="171"/>
      <c r="AT185" s="171"/>
      <c r="AU185" s="171"/>
      <c r="AV185" s="171"/>
      <c r="AW185" s="171"/>
      <c r="AX185" s="171"/>
      <c r="AY185" s="171"/>
      <c r="AZ185" s="171"/>
      <c r="BA185" s="171"/>
      <c r="BB185" s="171"/>
      <c r="BC185" s="171"/>
      <c r="BD185" s="171"/>
      <c r="BE185" s="171"/>
      <c r="BF185" s="171"/>
      <c r="BG185" s="171"/>
      <c r="BH185" s="197"/>
      <c r="BI185" s="197"/>
      <c r="BJ185" s="197"/>
      <c r="BK185" s="197"/>
      <c r="BL185" s="197"/>
      <c r="BM185" s="197"/>
      <c r="BN185" s="197"/>
      <c r="BO185" s="263"/>
      <c r="BP185" s="143"/>
      <c r="BQ185" s="143"/>
      <c r="BR185" s="143"/>
      <c r="BS185" s="143"/>
      <c r="BT185" s="143"/>
    </row>
    <row r="186" spans="1:72" x14ac:dyDescent="0.35">
      <c r="A186" s="185"/>
      <c r="B186" s="179"/>
      <c r="C186" s="185"/>
      <c r="D186" s="185"/>
      <c r="E186" s="185"/>
      <c r="F186" s="185"/>
      <c r="G186" s="185"/>
      <c r="H186" s="185"/>
      <c r="I186" s="185"/>
      <c r="J186" s="185"/>
      <c r="K186" s="185"/>
      <c r="L186" s="185"/>
      <c r="M186" s="18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201"/>
      <c r="AM186" s="171"/>
      <c r="AN186" s="171"/>
      <c r="AO186" s="171"/>
      <c r="AP186" s="171"/>
      <c r="AQ186" s="171"/>
      <c r="AR186" s="171"/>
      <c r="AS186" s="171"/>
      <c r="AT186" s="171"/>
      <c r="AU186" s="171"/>
      <c r="AV186" s="171"/>
      <c r="AW186" s="171"/>
      <c r="AX186" s="171"/>
      <c r="AY186" s="171"/>
      <c r="AZ186" s="171"/>
      <c r="BA186" s="171"/>
      <c r="BB186" s="171"/>
      <c r="BC186" s="171"/>
      <c r="BD186" s="171"/>
      <c r="BE186" s="171"/>
      <c r="BF186" s="171"/>
      <c r="BG186" s="171"/>
      <c r="BH186" s="197"/>
      <c r="BI186" s="197"/>
      <c r="BJ186" s="197"/>
      <c r="BK186" s="197"/>
      <c r="BL186" s="197"/>
      <c r="BM186" s="197"/>
      <c r="BN186" s="197"/>
      <c r="BO186" s="143"/>
      <c r="BP186" s="143"/>
      <c r="BQ186" s="143"/>
      <c r="BR186" s="143"/>
      <c r="BS186" s="143"/>
      <c r="BT186" s="143"/>
    </row>
    <row r="187" spans="1:72" x14ac:dyDescent="0.35">
      <c r="A187" s="185"/>
      <c r="B187" s="179"/>
      <c r="C187" s="185"/>
      <c r="D187" s="185"/>
      <c r="E187" s="185"/>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201"/>
      <c r="AM187" s="171"/>
      <c r="AN187" s="171"/>
      <c r="AO187" s="171"/>
      <c r="AP187" s="171"/>
      <c r="AQ187" s="171"/>
      <c r="AR187" s="171"/>
      <c r="AS187" s="171"/>
      <c r="AT187" s="171"/>
      <c r="AU187" s="171"/>
      <c r="AV187" s="171"/>
      <c r="AW187" s="171"/>
      <c r="AX187" s="171"/>
      <c r="AY187" s="171"/>
      <c r="AZ187" s="171"/>
      <c r="BA187" s="171"/>
      <c r="BB187" s="171"/>
      <c r="BC187" s="171"/>
      <c r="BD187" s="171"/>
      <c r="BE187" s="171"/>
      <c r="BF187" s="171"/>
      <c r="BG187" s="171"/>
      <c r="BH187" s="197"/>
      <c r="BI187" s="197"/>
      <c r="BJ187" s="197"/>
      <c r="BK187" s="197"/>
      <c r="BL187" s="197"/>
      <c r="BM187" s="197"/>
      <c r="BN187" s="197"/>
      <c r="BO187" s="143"/>
      <c r="BP187" s="143"/>
      <c r="BQ187" s="143"/>
      <c r="BR187" s="143"/>
      <c r="BS187" s="143"/>
      <c r="BT187" s="143"/>
    </row>
    <row r="188" spans="1:72" x14ac:dyDescent="0.35">
      <c r="A188" s="185"/>
      <c r="B188" s="179"/>
      <c r="C188" s="185"/>
      <c r="D188" s="185"/>
      <c r="E188" s="185"/>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201"/>
      <c r="AM188" s="171"/>
      <c r="AN188" s="171"/>
      <c r="AO188" s="171"/>
      <c r="AP188" s="171"/>
      <c r="AQ188" s="171"/>
      <c r="AR188" s="171"/>
      <c r="AS188" s="171"/>
      <c r="AT188" s="171"/>
      <c r="AU188" s="171"/>
      <c r="AV188" s="171"/>
      <c r="AW188" s="171"/>
      <c r="AX188" s="171"/>
      <c r="AY188" s="171"/>
      <c r="AZ188" s="171"/>
      <c r="BA188" s="171"/>
      <c r="BB188" s="171"/>
      <c r="BC188" s="171"/>
      <c r="BD188" s="171"/>
      <c r="BE188" s="171"/>
      <c r="BF188" s="171"/>
      <c r="BG188" s="171"/>
      <c r="BH188" s="197"/>
      <c r="BI188" s="197"/>
      <c r="BJ188" s="197"/>
      <c r="BK188" s="197"/>
      <c r="BL188" s="197"/>
      <c r="BM188" s="197"/>
      <c r="BN188" s="197"/>
      <c r="BO188" s="143"/>
      <c r="BP188" s="143"/>
      <c r="BQ188" s="143"/>
      <c r="BR188" s="143"/>
      <c r="BS188" s="143"/>
      <c r="BT188" s="143"/>
    </row>
    <row r="189" spans="1:72" x14ac:dyDescent="0.35">
      <c r="A189" s="185"/>
      <c r="B189" s="179"/>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201"/>
      <c r="AM189" s="171"/>
      <c r="AN189" s="171"/>
      <c r="AO189" s="171"/>
      <c r="AP189" s="171"/>
      <c r="AQ189" s="171"/>
      <c r="AR189" s="171"/>
      <c r="AS189" s="171"/>
      <c r="AT189" s="171"/>
      <c r="AU189" s="171"/>
      <c r="AV189" s="171"/>
      <c r="AW189" s="171"/>
      <c r="AX189" s="171"/>
      <c r="AY189" s="171"/>
      <c r="AZ189" s="171"/>
      <c r="BA189" s="171"/>
      <c r="BB189" s="171"/>
      <c r="BC189" s="171"/>
      <c r="BD189" s="171"/>
      <c r="BE189" s="171"/>
      <c r="BF189" s="171"/>
      <c r="BG189" s="171"/>
      <c r="BH189" s="197"/>
      <c r="BI189" s="197"/>
      <c r="BJ189" s="197"/>
      <c r="BK189" s="197"/>
      <c r="BL189" s="197"/>
      <c r="BM189" s="197"/>
      <c r="BN189" s="197"/>
      <c r="BO189" s="143"/>
      <c r="BP189" s="143"/>
      <c r="BQ189" s="143"/>
      <c r="BR189" s="143"/>
      <c r="BS189" s="143"/>
      <c r="BT189" s="143"/>
    </row>
    <row r="190" spans="1:72" x14ac:dyDescent="0.35">
      <c r="A190" s="185"/>
      <c r="B190" s="179"/>
      <c r="C190" s="185"/>
      <c r="D190" s="185"/>
      <c r="E190" s="185"/>
      <c r="F190" s="185"/>
      <c r="G190" s="185"/>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201"/>
      <c r="AM190" s="171"/>
      <c r="AN190" s="171"/>
      <c r="AO190" s="171"/>
      <c r="AP190" s="171"/>
      <c r="AQ190" s="171"/>
      <c r="AR190" s="171"/>
      <c r="AS190" s="171"/>
      <c r="AT190" s="171"/>
      <c r="AU190" s="171"/>
      <c r="AV190" s="171"/>
      <c r="AW190" s="171"/>
      <c r="AX190" s="171"/>
      <c r="AY190" s="171"/>
      <c r="AZ190" s="171"/>
      <c r="BA190" s="171"/>
      <c r="BB190" s="171"/>
      <c r="BC190" s="171"/>
      <c r="BD190" s="171"/>
      <c r="BE190" s="171"/>
      <c r="BF190" s="171"/>
      <c r="BG190" s="171"/>
      <c r="BH190" s="197"/>
      <c r="BI190" s="197"/>
      <c r="BJ190" s="197"/>
      <c r="BK190" s="197"/>
      <c r="BL190" s="197"/>
      <c r="BM190" s="197"/>
      <c r="BN190" s="197"/>
      <c r="BO190" s="143"/>
      <c r="BP190" s="143"/>
      <c r="BQ190" s="143"/>
      <c r="BR190" s="143"/>
      <c r="BS190" s="143"/>
      <c r="BT190" s="143"/>
    </row>
    <row r="191" spans="1:72" x14ac:dyDescent="0.35">
      <c r="A191" s="185"/>
      <c r="B191" s="179"/>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201"/>
      <c r="AM191" s="171"/>
      <c r="AN191" s="171"/>
      <c r="AO191" s="171"/>
      <c r="AP191" s="171"/>
      <c r="AQ191" s="171"/>
      <c r="AR191" s="171"/>
      <c r="AS191" s="171"/>
      <c r="AT191" s="171"/>
      <c r="AU191" s="171"/>
      <c r="AV191" s="171"/>
      <c r="AW191" s="171"/>
      <c r="AX191" s="171"/>
      <c r="AY191" s="171"/>
      <c r="AZ191" s="171"/>
      <c r="BA191" s="171"/>
      <c r="BB191" s="171"/>
      <c r="BC191" s="171"/>
      <c r="BD191" s="171"/>
      <c r="BE191" s="171"/>
      <c r="BF191" s="171"/>
      <c r="BG191" s="171"/>
      <c r="BH191" s="197"/>
      <c r="BI191" s="197"/>
      <c r="BJ191" s="197"/>
      <c r="BK191" s="197"/>
      <c r="BL191" s="197"/>
      <c r="BM191" s="197"/>
      <c r="BN191" s="197"/>
      <c r="BO191" s="143"/>
      <c r="BP191" s="143"/>
      <c r="BQ191" s="143"/>
      <c r="BR191" s="143"/>
      <c r="BS191" s="143"/>
      <c r="BT191" s="143"/>
    </row>
    <row r="192" spans="1:72" x14ac:dyDescent="0.35">
      <c r="A192" s="185"/>
      <c r="B192" s="179"/>
      <c r="C192" s="185"/>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201"/>
      <c r="AM192" s="171"/>
      <c r="AN192" s="171"/>
      <c r="AO192" s="171"/>
      <c r="AP192" s="171"/>
      <c r="AQ192" s="171"/>
      <c r="AR192" s="171"/>
      <c r="AS192" s="171"/>
      <c r="AT192" s="171"/>
      <c r="AU192" s="171"/>
      <c r="AV192" s="171"/>
      <c r="AW192" s="171"/>
      <c r="AX192" s="171"/>
      <c r="AY192" s="171"/>
      <c r="AZ192" s="171"/>
      <c r="BA192" s="171"/>
      <c r="BB192" s="171"/>
      <c r="BC192" s="171"/>
      <c r="BD192" s="171"/>
      <c r="BE192" s="171"/>
      <c r="BF192" s="171"/>
      <c r="BG192" s="171"/>
      <c r="BH192" s="197"/>
      <c r="BI192" s="197"/>
      <c r="BJ192" s="197"/>
      <c r="BK192" s="197"/>
      <c r="BL192" s="197"/>
      <c r="BM192" s="197"/>
      <c r="BN192" s="197"/>
      <c r="BO192" s="143"/>
      <c r="BP192" s="143"/>
      <c r="BQ192" s="143"/>
      <c r="BR192" s="143"/>
      <c r="BS192" s="143"/>
      <c r="BT192" s="143"/>
    </row>
    <row r="193" spans="1:72" x14ac:dyDescent="0.35">
      <c r="A193" s="185"/>
      <c r="B193" s="179"/>
      <c r="C193" s="185"/>
      <c r="D193" s="185"/>
      <c r="E193" s="185"/>
      <c r="F193" s="185"/>
      <c r="G193" s="185"/>
      <c r="H193" s="185"/>
      <c r="I193" s="185"/>
      <c r="J193" s="185"/>
      <c r="K193" s="185"/>
      <c r="L193" s="185"/>
      <c r="M193" s="185"/>
      <c r="N193" s="185"/>
      <c r="O193" s="185"/>
      <c r="P193" s="185"/>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5"/>
      <c r="AL193" s="201"/>
      <c r="AM193" s="171"/>
      <c r="AN193" s="171"/>
      <c r="AO193" s="171"/>
      <c r="AP193" s="171"/>
      <c r="AQ193" s="171"/>
      <c r="AR193" s="171"/>
      <c r="AS193" s="171"/>
      <c r="AT193" s="171"/>
      <c r="AU193" s="171"/>
      <c r="AV193" s="171"/>
      <c r="AW193" s="171"/>
      <c r="AX193" s="171"/>
      <c r="AY193" s="171"/>
      <c r="AZ193" s="171"/>
      <c r="BA193" s="171"/>
      <c r="BB193" s="171"/>
      <c r="BC193" s="171"/>
      <c r="BD193" s="171"/>
      <c r="BE193" s="171"/>
      <c r="BF193" s="171"/>
      <c r="BG193" s="171"/>
      <c r="BH193" s="197"/>
      <c r="BI193" s="197"/>
      <c r="BJ193" s="197"/>
      <c r="BK193" s="197"/>
      <c r="BL193" s="197"/>
      <c r="BM193" s="197"/>
      <c r="BN193" s="197"/>
      <c r="BO193" s="143"/>
      <c r="BP193" s="143"/>
      <c r="BQ193" s="143"/>
      <c r="BR193" s="143"/>
      <c r="BS193" s="143"/>
      <c r="BT193" s="143"/>
    </row>
    <row r="194" spans="1:72" x14ac:dyDescent="0.35">
      <c r="A194" s="185"/>
      <c r="B194" s="179"/>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5"/>
      <c r="AJ194" s="185"/>
      <c r="AK194" s="185"/>
      <c r="AL194" s="201"/>
      <c r="AM194" s="171"/>
      <c r="AN194" s="171"/>
      <c r="AO194" s="171"/>
      <c r="AP194" s="171"/>
      <c r="AQ194" s="171"/>
      <c r="AR194" s="171"/>
      <c r="AS194" s="171"/>
      <c r="AT194" s="171"/>
      <c r="AU194" s="171"/>
      <c r="AV194" s="171"/>
      <c r="AW194" s="171"/>
      <c r="AX194" s="171"/>
      <c r="AY194" s="171"/>
      <c r="AZ194" s="171"/>
      <c r="BA194" s="171"/>
      <c r="BB194" s="171"/>
      <c r="BC194" s="171"/>
      <c r="BD194" s="171"/>
      <c r="BE194" s="171"/>
      <c r="BF194" s="171"/>
      <c r="BG194" s="171"/>
      <c r="BH194" s="197"/>
      <c r="BI194" s="197"/>
      <c r="BJ194" s="197"/>
      <c r="BK194" s="197"/>
      <c r="BL194" s="197"/>
      <c r="BM194" s="197"/>
      <c r="BN194" s="197"/>
      <c r="BO194" s="143"/>
      <c r="BP194" s="143"/>
      <c r="BQ194" s="143"/>
      <c r="BR194" s="143"/>
      <c r="BS194" s="143"/>
      <c r="BT194" s="143"/>
    </row>
    <row r="195" spans="1:72" x14ac:dyDescent="0.35">
      <c r="A195" s="185"/>
      <c r="B195" s="179"/>
      <c r="C195" s="185"/>
      <c r="D195" s="185"/>
      <c r="E195" s="185"/>
      <c r="F195" s="185"/>
      <c r="G195" s="185"/>
      <c r="H195" s="185"/>
      <c r="I195" s="185"/>
      <c r="J195" s="185"/>
      <c r="K195" s="185"/>
      <c r="L195" s="185"/>
      <c r="M195" s="185"/>
      <c r="N195" s="185"/>
      <c r="O195" s="185"/>
      <c r="P195" s="185"/>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5"/>
      <c r="AL195" s="201"/>
      <c r="AM195" s="171"/>
      <c r="AN195" s="171"/>
      <c r="AO195" s="171"/>
      <c r="AP195" s="171"/>
      <c r="AQ195" s="171"/>
      <c r="AR195" s="171"/>
      <c r="AS195" s="171"/>
      <c r="AT195" s="171"/>
      <c r="AU195" s="171"/>
      <c r="AV195" s="171"/>
      <c r="AW195" s="171"/>
      <c r="AX195" s="171"/>
      <c r="AY195" s="171"/>
      <c r="AZ195" s="171"/>
      <c r="BA195" s="171"/>
      <c r="BB195" s="171"/>
      <c r="BC195" s="171"/>
      <c r="BD195" s="171"/>
      <c r="BE195" s="171"/>
      <c r="BF195" s="171"/>
      <c r="BG195" s="171"/>
      <c r="BH195" s="171"/>
      <c r="BI195" s="171"/>
      <c r="BJ195" s="171"/>
      <c r="BK195" s="171"/>
      <c r="BL195" s="171"/>
      <c r="BM195" s="171"/>
      <c r="BN195" s="171"/>
      <c r="BO195" s="143"/>
      <c r="BP195" s="143"/>
      <c r="BQ195" s="143"/>
      <c r="BR195" s="143"/>
      <c r="BS195" s="143"/>
      <c r="BT195" s="143"/>
    </row>
    <row r="196" spans="1:72" x14ac:dyDescent="0.35">
      <c r="A196" s="185"/>
      <c r="B196" s="179"/>
      <c r="C196" s="185"/>
      <c r="D196" s="185"/>
      <c r="E196" s="185"/>
      <c r="F196" s="185"/>
      <c r="G196" s="185"/>
      <c r="H196" s="185"/>
      <c r="I196" s="185"/>
      <c r="J196" s="185"/>
      <c r="K196" s="185"/>
      <c r="L196" s="185"/>
      <c r="M196" s="185"/>
      <c r="N196" s="185"/>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201"/>
      <c r="AM196" s="171"/>
      <c r="AN196" s="171"/>
      <c r="AO196" s="171"/>
      <c r="AP196" s="171"/>
      <c r="AQ196" s="171"/>
      <c r="AR196" s="171"/>
      <c r="AS196" s="171"/>
      <c r="AT196" s="171"/>
      <c r="AU196" s="171"/>
      <c r="AV196" s="171"/>
      <c r="AW196" s="171"/>
      <c r="AX196" s="171"/>
      <c r="AY196" s="171"/>
      <c r="AZ196" s="171"/>
      <c r="BA196" s="171"/>
      <c r="BB196" s="171"/>
      <c r="BC196" s="171"/>
      <c r="BD196" s="171"/>
      <c r="BE196" s="171"/>
      <c r="BF196" s="171"/>
      <c r="BG196" s="171"/>
      <c r="BH196" s="171"/>
      <c r="BI196" s="171"/>
      <c r="BJ196" s="171"/>
      <c r="BK196" s="171"/>
      <c r="BL196" s="171"/>
      <c r="BM196" s="171"/>
      <c r="BN196" s="171"/>
      <c r="BO196" s="143"/>
      <c r="BP196" s="143"/>
      <c r="BQ196" s="143"/>
      <c r="BR196" s="143"/>
      <c r="BS196" s="143"/>
      <c r="BT196" s="143"/>
    </row>
    <row r="197" spans="1:72" x14ac:dyDescent="0.35">
      <c r="A197" s="185"/>
      <c r="B197" s="179"/>
      <c r="C197" s="185"/>
      <c r="D197" s="185"/>
      <c r="E197" s="185"/>
      <c r="F197" s="185"/>
      <c r="G197" s="185"/>
      <c r="H197" s="185"/>
      <c r="I197" s="185"/>
      <c r="J197" s="185"/>
      <c r="K197" s="185"/>
      <c r="L197" s="185"/>
      <c r="M197" s="185"/>
      <c r="N197" s="185"/>
      <c r="O197" s="185"/>
      <c r="P197" s="185"/>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5"/>
      <c r="AL197" s="201"/>
      <c r="AM197" s="171"/>
      <c r="AN197" s="171"/>
      <c r="AO197" s="171"/>
      <c r="AP197" s="171"/>
      <c r="AQ197" s="171"/>
      <c r="AR197" s="171"/>
      <c r="AS197" s="171"/>
      <c r="AT197" s="171"/>
      <c r="AU197" s="171"/>
      <c r="AV197" s="171"/>
      <c r="AW197" s="171"/>
      <c r="AX197" s="171"/>
      <c r="AY197" s="171"/>
      <c r="AZ197" s="171"/>
      <c r="BA197" s="171"/>
      <c r="BB197" s="171"/>
      <c r="BC197" s="171"/>
      <c r="BD197" s="171"/>
      <c r="BE197" s="171"/>
      <c r="BF197" s="171"/>
      <c r="BG197" s="171"/>
      <c r="BH197" s="171"/>
      <c r="BI197" s="171"/>
      <c r="BJ197" s="171"/>
      <c r="BK197" s="171"/>
      <c r="BL197" s="171"/>
      <c r="BM197" s="171"/>
      <c r="BN197" s="171"/>
      <c r="BO197" s="143"/>
      <c r="BP197" s="143"/>
      <c r="BQ197" s="143"/>
      <c r="BR197" s="143"/>
      <c r="BS197" s="143"/>
      <c r="BT197" s="143"/>
    </row>
    <row r="198" spans="1:72" x14ac:dyDescent="0.35">
      <c r="A198" s="185"/>
      <c r="B198" s="179"/>
      <c r="C198" s="185"/>
      <c r="D198" s="185"/>
      <c r="E198" s="185"/>
      <c r="F198" s="185"/>
      <c r="G198" s="185"/>
      <c r="H198" s="185"/>
      <c r="I198" s="185"/>
      <c r="J198" s="185"/>
      <c r="K198" s="185"/>
      <c r="L198" s="185"/>
      <c r="M198" s="185"/>
      <c r="N198" s="185"/>
      <c r="O198" s="185"/>
      <c r="P198" s="185"/>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185"/>
      <c r="AL198" s="201"/>
      <c r="AM198" s="171"/>
      <c r="AN198" s="171"/>
      <c r="AO198" s="171"/>
      <c r="AP198" s="171"/>
      <c r="AQ198" s="171"/>
      <c r="AR198" s="171"/>
      <c r="AS198" s="171"/>
      <c r="AT198" s="171"/>
      <c r="AU198" s="171"/>
      <c r="AV198" s="171"/>
      <c r="AW198" s="171"/>
      <c r="AX198" s="171"/>
      <c r="AY198" s="171"/>
      <c r="AZ198" s="171"/>
      <c r="BA198" s="171"/>
      <c r="BB198" s="171"/>
      <c r="BC198" s="171"/>
      <c r="BD198" s="171"/>
      <c r="BE198" s="171"/>
      <c r="BF198" s="171"/>
      <c r="BG198" s="171"/>
      <c r="BH198" s="171"/>
      <c r="BI198" s="171"/>
      <c r="BJ198" s="171"/>
      <c r="BK198" s="171"/>
      <c r="BL198" s="171"/>
      <c r="BM198" s="171"/>
      <c r="BN198" s="171"/>
      <c r="BO198" s="143"/>
      <c r="BP198" s="143"/>
      <c r="BQ198" s="143"/>
      <c r="BR198" s="143"/>
      <c r="BS198" s="143"/>
      <c r="BT198" s="143"/>
    </row>
    <row r="199" spans="1:72" x14ac:dyDescent="0.35">
      <c r="A199" s="185"/>
      <c r="B199" s="179"/>
      <c r="C199" s="185"/>
      <c r="D199" s="185"/>
      <c r="E199" s="185"/>
      <c r="F199" s="185"/>
      <c r="G199" s="185"/>
      <c r="H199" s="185"/>
      <c r="I199" s="185"/>
      <c r="J199" s="185"/>
      <c r="K199" s="185"/>
      <c r="L199" s="185"/>
      <c r="M199" s="185"/>
      <c r="N199" s="185"/>
      <c r="O199" s="185"/>
      <c r="P199" s="185"/>
      <c r="Q199" s="185"/>
      <c r="R199" s="185"/>
      <c r="S199" s="185"/>
      <c r="T199" s="185"/>
      <c r="U199" s="185"/>
      <c r="V199" s="185"/>
      <c r="W199" s="185"/>
      <c r="X199" s="185"/>
      <c r="Y199" s="185"/>
      <c r="Z199" s="185"/>
      <c r="AA199" s="185"/>
      <c r="AB199" s="185"/>
      <c r="AC199" s="185"/>
      <c r="AD199" s="185"/>
      <c r="AE199" s="185"/>
      <c r="AF199" s="185"/>
      <c r="AG199" s="185"/>
      <c r="AH199" s="185"/>
      <c r="AI199" s="185"/>
      <c r="AJ199" s="185"/>
      <c r="AK199" s="185"/>
      <c r="AL199" s="201"/>
      <c r="AM199" s="171"/>
      <c r="AN199" s="171"/>
      <c r="AO199" s="171"/>
      <c r="AP199" s="171"/>
      <c r="AQ199" s="171"/>
      <c r="AR199" s="171"/>
      <c r="AS199" s="171"/>
      <c r="AT199" s="171"/>
      <c r="AU199" s="171"/>
      <c r="AV199" s="171"/>
      <c r="AW199" s="171"/>
      <c r="AX199" s="171"/>
      <c r="AY199" s="171"/>
      <c r="AZ199" s="171"/>
      <c r="BA199" s="171"/>
      <c r="BB199" s="171"/>
      <c r="BC199" s="171"/>
      <c r="BD199" s="171"/>
      <c r="BE199" s="171"/>
      <c r="BF199" s="171"/>
      <c r="BG199" s="171"/>
      <c r="BH199" s="171"/>
      <c r="BI199" s="171"/>
      <c r="BJ199" s="171"/>
      <c r="BK199" s="171"/>
      <c r="BL199" s="171"/>
      <c r="BM199" s="171"/>
      <c r="BN199" s="171"/>
      <c r="BO199" s="143"/>
      <c r="BP199" s="143"/>
      <c r="BQ199" s="143"/>
      <c r="BR199" s="143"/>
      <c r="BS199" s="143"/>
      <c r="BT199" s="143"/>
    </row>
    <row r="200" spans="1:72" x14ac:dyDescent="0.35">
      <c r="A200" s="185"/>
      <c r="B200" s="179"/>
      <c r="C200" s="185"/>
      <c r="D200" s="185"/>
      <c r="E200" s="185"/>
      <c r="F200" s="185"/>
      <c r="G200" s="185"/>
      <c r="H200" s="185"/>
      <c r="I200" s="185"/>
      <c r="J200" s="185"/>
      <c r="K200" s="185"/>
      <c r="L200" s="185"/>
      <c r="M200" s="185"/>
      <c r="N200" s="185"/>
      <c r="O200" s="185"/>
      <c r="P200" s="185"/>
      <c r="Q200" s="185"/>
      <c r="R200" s="185"/>
      <c r="S200" s="185"/>
      <c r="T200" s="185"/>
      <c r="U200" s="185"/>
      <c r="V200" s="185"/>
      <c r="W200" s="185"/>
      <c r="X200" s="185"/>
      <c r="Y200" s="185"/>
      <c r="Z200" s="185"/>
      <c r="AA200" s="185"/>
      <c r="AB200" s="185"/>
      <c r="AC200" s="185"/>
      <c r="AD200" s="185"/>
      <c r="AE200" s="185"/>
      <c r="AF200" s="185"/>
      <c r="AG200" s="185"/>
      <c r="AH200" s="185"/>
      <c r="AI200" s="185"/>
      <c r="AJ200" s="185"/>
      <c r="AK200" s="185"/>
      <c r="AL200" s="201"/>
      <c r="AM200" s="171"/>
      <c r="AN200" s="171"/>
      <c r="AO200" s="171"/>
      <c r="AP200" s="171"/>
      <c r="AQ200" s="171"/>
      <c r="AR200" s="171"/>
      <c r="AS200" s="171"/>
      <c r="AT200" s="171"/>
      <c r="AU200" s="171"/>
      <c r="AV200" s="171"/>
      <c r="AW200" s="171"/>
      <c r="AX200" s="171"/>
      <c r="AY200" s="171"/>
      <c r="AZ200" s="171"/>
      <c r="BA200" s="171"/>
      <c r="BB200" s="171"/>
      <c r="BC200" s="171"/>
      <c r="BD200" s="171"/>
      <c r="BE200" s="171"/>
      <c r="BF200" s="171"/>
      <c r="BG200" s="171"/>
      <c r="BH200" s="171"/>
      <c r="BI200" s="171"/>
      <c r="BJ200" s="171"/>
      <c r="BK200" s="171"/>
      <c r="BL200" s="171"/>
      <c r="BM200" s="171"/>
      <c r="BN200" s="171"/>
      <c r="BO200" s="143"/>
      <c r="BP200" s="143"/>
      <c r="BQ200" s="143"/>
      <c r="BR200" s="143"/>
      <c r="BS200" s="143"/>
      <c r="BT200" s="143"/>
    </row>
    <row r="201" spans="1:72" x14ac:dyDescent="0.35">
      <c r="A201" s="185"/>
      <c r="B201" s="179"/>
      <c r="C201" s="185"/>
      <c r="D201" s="185"/>
      <c r="E201" s="185"/>
      <c r="F201" s="185"/>
      <c r="G201" s="185"/>
      <c r="H201" s="185"/>
      <c r="I201" s="185"/>
      <c r="J201" s="185"/>
      <c r="K201" s="185"/>
      <c r="L201" s="185"/>
      <c r="M201" s="185"/>
      <c r="N201" s="185"/>
      <c r="O201" s="185"/>
      <c r="P201" s="185"/>
      <c r="Q201" s="185"/>
      <c r="R201" s="185"/>
      <c r="S201" s="185"/>
      <c r="T201" s="185"/>
      <c r="U201" s="185"/>
      <c r="V201" s="185"/>
      <c r="W201" s="185"/>
      <c r="X201" s="185"/>
      <c r="Y201" s="185"/>
      <c r="Z201" s="185"/>
      <c r="AA201" s="185"/>
      <c r="AB201" s="185"/>
      <c r="AC201" s="185"/>
      <c r="AD201" s="185"/>
      <c r="AE201" s="185"/>
      <c r="AF201" s="185"/>
      <c r="AG201" s="185"/>
      <c r="AH201" s="185"/>
      <c r="AI201" s="185"/>
      <c r="AJ201" s="185"/>
      <c r="AK201" s="185"/>
      <c r="AL201" s="201"/>
      <c r="AM201" s="171"/>
      <c r="AN201" s="171"/>
      <c r="AO201" s="171"/>
      <c r="AP201" s="171"/>
      <c r="AQ201" s="171"/>
      <c r="AR201" s="171"/>
      <c r="AS201" s="171"/>
      <c r="AT201" s="171"/>
      <c r="AU201" s="171"/>
      <c r="AV201" s="171"/>
      <c r="AW201" s="171"/>
      <c r="AX201" s="171"/>
      <c r="AY201" s="171"/>
      <c r="AZ201" s="171"/>
      <c r="BA201" s="171"/>
      <c r="BB201" s="171"/>
      <c r="BC201" s="171"/>
      <c r="BD201" s="171"/>
      <c r="BE201" s="171"/>
      <c r="BF201" s="171"/>
      <c r="BG201" s="171"/>
      <c r="BH201" s="171"/>
      <c r="BI201" s="171"/>
      <c r="BJ201" s="171"/>
      <c r="BK201" s="171"/>
      <c r="BL201" s="171"/>
      <c r="BM201" s="171"/>
      <c r="BN201" s="171"/>
      <c r="BO201" s="143"/>
      <c r="BP201" s="143"/>
      <c r="BQ201" s="143"/>
      <c r="BR201" s="143"/>
      <c r="BS201" s="143"/>
      <c r="BT201" s="143"/>
    </row>
    <row r="202" spans="1:72" x14ac:dyDescent="0.35">
      <c r="A202" s="185"/>
      <c r="B202" s="179"/>
      <c r="C202" s="185"/>
      <c r="D202" s="185"/>
      <c r="E202" s="185"/>
      <c r="F202" s="185"/>
      <c r="G202" s="185"/>
      <c r="H202" s="185"/>
      <c r="I202" s="185"/>
      <c r="J202" s="185"/>
      <c r="K202" s="185"/>
      <c r="L202" s="185"/>
      <c r="M202" s="185"/>
      <c r="N202" s="185"/>
      <c r="O202" s="185"/>
      <c r="P202" s="185"/>
      <c r="Q202" s="185"/>
      <c r="R202" s="185"/>
      <c r="S202" s="185"/>
      <c r="T202" s="185"/>
      <c r="U202" s="185"/>
      <c r="V202" s="185"/>
      <c r="W202" s="185"/>
      <c r="X202" s="185"/>
      <c r="Y202" s="185"/>
      <c r="Z202" s="185"/>
      <c r="AA202" s="185"/>
      <c r="AB202" s="185"/>
      <c r="AC202" s="185"/>
      <c r="AD202" s="185"/>
      <c r="AE202" s="185"/>
      <c r="AF202" s="185"/>
      <c r="AG202" s="185"/>
      <c r="AH202" s="185"/>
      <c r="AI202" s="185"/>
      <c r="AJ202" s="185"/>
      <c r="AK202" s="185"/>
      <c r="AL202" s="201"/>
      <c r="AM202" s="171"/>
      <c r="AN202" s="171"/>
      <c r="AO202" s="171"/>
      <c r="AP202" s="171"/>
      <c r="AQ202" s="171"/>
      <c r="AR202" s="171"/>
      <c r="AS202" s="171"/>
      <c r="AT202" s="171"/>
      <c r="AU202" s="171"/>
      <c r="AV202" s="171"/>
      <c r="AW202" s="171"/>
      <c r="AX202" s="171"/>
      <c r="AY202" s="171"/>
      <c r="AZ202" s="171"/>
      <c r="BA202" s="171"/>
      <c r="BB202" s="171"/>
      <c r="BC202" s="171"/>
      <c r="BD202" s="171"/>
      <c r="BE202" s="171"/>
      <c r="BF202" s="171"/>
      <c r="BG202" s="171"/>
      <c r="BH202" s="171"/>
      <c r="BI202" s="171"/>
      <c r="BJ202" s="171"/>
      <c r="BK202" s="171"/>
      <c r="BL202" s="171"/>
      <c r="BM202" s="171"/>
      <c r="BN202" s="171"/>
      <c r="BO202" s="143"/>
      <c r="BP202" s="143"/>
      <c r="BQ202" s="143"/>
      <c r="BR202" s="143"/>
      <c r="BS202" s="143"/>
      <c r="BT202" s="143"/>
    </row>
    <row r="203" spans="1:72" x14ac:dyDescent="0.35">
      <c r="A203" s="185"/>
      <c r="B203" s="179"/>
      <c r="C203" s="185"/>
      <c r="D203" s="185"/>
      <c r="E203" s="185"/>
      <c r="F203" s="185"/>
      <c r="G203" s="185"/>
      <c r="H203" s="185"/>
      <c r="I203" s="185"/>
      <c r="J203" s="185"/>
      <c r="K203" s="185"/>
      <c r="L203" s="185"/>
      <c r="M203" s="185"/>
      <c r="N203" s="185"/>
      <c r="O203" s="185"/>
      <c r="P203" s="185"/>
      <c r="Q203" s="185"/>
      <c r="R203" s="185"/>
      <c r="S203" s="185"/>
      <c r="T203" s="185"/>
      <c r="U203" s="185"/>
      <c r="V203" s="185"/>
      <c r="W203" s="185"/>
      <c r="X203" s="185"/>
      <c r="Y203" s="185"/>
      <c r="Z203" s="185"/>
      <c r="AA203" s="185"/>
      <c r="AB203" s="185"/>
      <c r="AC203" s="185"/>
      <c r="AD203" s="185"/>
      <c r="AE203" s="185"/>
      <c r="AF203" s="185"/>
      <c r="AG203" s="185"/>
      <c r="AH203" s="185"/>
      <c r="AI203" s="185"/>
      <c r="AJ203" s="185"/>
      <c r="AK203" s="185"/>
      <c r="AL203" s="201"/>
      <c r="AM203" s="171"/>
      <c r="AN203" s="171"/>
      <c r="AO203" s="171"/>
      <c r="AP203" s="171"/>
      <c r="AQ203" s="171"/>
      <c r="AR203" s="171"/>
      <c r="AS203" s="171"/>
      <c r="AT203" s="171"/>
      <c r="AU203" s="171"/>
      <c r="AV203" s="171"/>
      <c r="AW203" s="171"/>
      <c r="AX203" s="171"/>
      <c r="AY203" s="171"/>
      <c r="AZ203" s="171"/>
      <c r="BA203" s="171"/>
      <c r="BB203" s="171"/>
      <c r="BC203" s="171"/>
      <c r="BD203" s="171"/>
      <c r="BE203" s="171"/>
      <c r="BF203" s="171"/>
      <c r="BG203" s="171"/>
      <c r="BH203" s="171"/>
      <c r="BI203" s="171"/>
      <c r="BJ203" s="171"/>
      <c r="BK203" s="171"/>
      <c r="BL203" s="171"/>
      <c r="BM203" s="171"/>
      <c r="BN203" s="171"/>
      <c r="BO203" s="143"/>
      <c r="BP203" s="143"/>
      <c r="BQ203" s="143"/>
      <c r="BR203" s="143"/>
      <c r="BS203" s="143"/>
      <c r="BT203" s="143"/>
    </row>
    <row r="204" spans="1:72" x14ac:dyDescent="0.35">
      <c r="A204" s="185"/>
      <c r="B204" s="179"/>
      <c r="C204" s="185"/>
      <c r="D204" s="185"/>
      <c r="E204" s="185"/>
      <c r="F204" s="185"/>
      <c r="G204" s="185"/>
      <c r="H204" s="185"/>
      <c r="I204" s="185"/>
      <c r="J204" s="185"/>
      <c r="K204" s="185"/>
      <c r="L204" s="185"/>
      <c r="M204" s="185"/>
      <c r="N204" s="185"/>
      <c r="O204" s="185"/>
      <c r="P204" s="185"/>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5"/>
      <c r="AL204" s="201"/>
      <c r="AM204" s="171"/>
      <c r="AN204" s="171"/>
      <c r="AO204" s="171"/>
      <c r="AP204" s="171"/>
      <c r="AQ204" s="171"/>
      <c r="AR204" s="171"/>
      <c r="AS204" s="171"/>
      <c r="AT204" s="171"/>
      <c r="AU204" s="171"/>
      <c r="AV204" s="171"/>
      <c r="AW204" s="171"/>
      <c r="AX204" s="171"/>
      <c r="AY204" s="171"/>
      <c r="AZ204" s="171"/>
      <c r="BA204" s="171"/>
      <c r="BB204" s="171"/>
      <c r="BC204" s="171"/>
      <c r="BD204" s="171"/>
      <c r="BE204" s="171"/>
      <c r="BF204" s="171"/>
      <c r="BG204" s="171"/>
      <c r="BH204" s="171"/>
      <c r="BI204" s="171"/>
      <c r="BJ204" s="171"/>
      <c r="BK204" s="171"/>
      <c r="BL204" s="171"/>
      <c r="BM204" s="171"/>
      <c r="BN204" s="171"/>
      <c r="BO204" s="143"/>
      <c r="BP204" s="143"/>
      <c r="BQ204" s="143"/>
      <c r="BR204" s="143"/>
      <c r="BS204" s="143"/>
      <c r="BT204" s="143"/>
    </row>
    <row r="205" spans="1:72" x14ac:dyDescent="0.35">
      <c r="A205" s="185"/>
      <c r="B205" s="179"/>
      <c r="C205" s="185"/>
      <c r="D205" s="185"/>
      <c r="E205" s="185"/>
      <c r="F205" s="185"/>
      <c r="G205" s="185"/>
      <c r="H205" s="185"/>
      <c r="I205" s="185"/>
      <c r="J205" s="185"/>
      <c r="K205" s="185"/>
      <c r="L205" s="185"/>
      <c r="M205" s="185"/>
      <c r="N205" s="185"/>
      <c r="O205" s="185"/>
      <c r="P205" s="185"/>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5"/>
      <c r="AL205" s="201"/>
      <c r="AM205" s="171"/>
      <c r="AN205" s="171"/>
      <c r="AO205" s="171"/>
      <c r="AP205" s="171"/>
      <c r="AQ205" s="171"/>
      <c r="AR205" s="171"/>
      <c r="AS205" s="171"/>
      <c r="AT205" s="171"/>
      <c r="AU205" s="171"/>
      <c r="AV205" s="171"/>
      <c r="AW205" s="171"/>
      <c r="AX205" s="171"/>
      <c r="AY205" s="171"/>
      <c r="AZ205" s="171"/>
      <c r="BA205" s="171"/>
      <c r="BB205" s="171"/>
      <c r="BC205" s="171"/>
      <c r="BD205" s="171"/>
      <c r="BE205" s="171"/>
      <c r="BF205" s="171"/>
      <c r="BG205" s="171"/>
      <c r="BH205" s="171"/>
      <c r="BI205" s="171"/>
      <c r="BJ205" s="171"/>
      <c r="BK205" s="171"/>
      <c r="BL205" s="171"/>
      <c r="BM205" s="171"/>
      <c r="BN205" s="171"/>
      <c r="BO205" s="143"/>
      <c r="BP205" s="143"/>
      <c r="BQ205" s="143"/>
      <c r="BR205" s="143"/>
      <c r="BS205" s="143"/>
      <c r="BT205" s="143"/>
    </row>
    <row r="206" spans="1:72" x14ac:dyDescent="0.35">
      <c r="A206" s="185"/>
      <c r="B206" s="179"/>
      <c r="C206" s="185"/>
      <c r="D206" s="185"/>
      <c r="E206" s="185"/>
      <c r="F206" s="185"/>
      <c r="G206" s="185"/>
      <c r="H206" s="185"/>
      <c r="I206" s="185"/>
      <c r="J206" s="185"/>
      <c r="K206" s="185"/>
      <c r="L206" s="185"/>
      <c r="M206" s="185"/>
      <c r="N206" s="185"/>
      <c r="O206" s="185"/>
      <c r="P206" s="185"/>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5"/>
      <c r="AL206" s="201"/>
      <c r="AM206" s="202"/>
      <c r="AN206" s="171"/>
      <c r="AO206" s="171"/>
      <c r="AP206" s="171"/>
      <c r="AQ206" s="171"/>
      <c r="AR206" s="171"/>
      <c r="AS206" s="171"/>
      <c r="AT206" s="171"/>
      <c r="AU206" s="171"/>
      <c r="AV206" s="171"/>
      <c r="AW206" s="171"/>
      <c r="AX206" s="171"/>
      <c r="AY206" s="171"/>
      <c r="AZ206" s="171"/>
      <c r="BA206" s="171"/>
      <c r="BB206" s="171"/>
      <c r="BC206" s="171"/>
      <c r="BD206" s="171"/>
      <c r="BE206" s="171"/>
      <c r="BF206" s="171"/>
      <c r="BG206" s="171"/>
      <c r="BH206" s="171"/>
      <c r="BI206" s="171"/>
      <c r="BJ206" s="171"/>
      <c r="BK206" s="171"/>
      <c r="BL206" s="171"/>
      <c r="BM206" s="171"/>
      <c r="BN206" s="171"/>
      <c r="BO206" s="143"/>
      <c r="BP206" s="143"/>
      <c r="BQ206" s="143"/>
      <c r="BR206" s="143"/>
      <c r="BS206" s="143"/>
      <c r="BT206" s="143"/>
    </row>
    <row r="207" spans="1:72" x14ac:dyDescent="0.35">
      <c r="A207" s="185"/>
      <c r="B207" s="179"/>
      <c r="C207" s="185"/>
      <c r="D207" s="185"/>
      <c r="E207" s="185"/>
      <c r="F207" s="185"/>
      <c r="G207" s="185"/>
      <c r="H207" s="185"/>
      <c r="I207" s="185"/>
      <c r="J207" s="185"/>
      <c r="K207" s="185"/>
      <c r="L207" s="185"/>
      <c r="M207" s="185"/>
      <c r="N207" s="185"/>
      <c r="O207" s="185"/>
      <c r="P207" s="185"/>
      <c r="Q207" s="185"/>
      <c r="R207" s="185"/>
      <c r="S207" s="185"/>
      <c r="T207" s="185"/>
      <c r="U207" s="185"/>
      <c r="V207" s="185"/>
      <c r="W207" s="185"/>
      <c r="X207" s="185"/>
      <c r="Y207" s="185"/>
      <c r="Z207" s="185"/>
      <c r="AA207" s="185"/>
      <c r="AB207" s="185"/>
      <c r="AC207" s="185"/>
      <c r="AD207" s="185"/>
      <c r="AE207" s="185"/>
      <c r="AF207" s="185"/>
      <c r="AG207" s="185"/>
      <c r="AH207" s="185"/>
      <c r="AI207" s="185"/>
      <c r="AJ207" s="185"/>
      <c r="AK207" s="185"/>
      <c r="AL207" s="201"/>
      <c r="AM207" s="202"/>
      <c r="AN207" s="171"/>
      <c r="AO207" s="171"/>
      <c r="AP207" s="171"/>
      <c r="AQ207" s="171"/>
      <c r="AR207" s="171"/>
      <c r="AS207" s="171"/>
      <c r="AT207" s="171"/>
      <c r="AU207" s="171"/>
      <c r="AV207" s="171"/>
      <c r="AW207" s="171"/>
      <c r="AX207" s="171"/>
      <c r="AY207" s="171"/>
      <c r="AZ207" s="171"/>
      <c r="BA207" s="171"/>
      <c r="BB207" s="171"/>
      <c r="BC207" s="171"/>
      <c r="BD207" s="171"/>
      <c r="BE207" s="171"/>
      <c r="BF207" s="171"/>
      <c r="BG207" s="171"/>
      <c r="BH207" s="171"/>
      <c r="BI207" s="171"/>
      <c r="BJ207" s="171"/>
      <c r="BK207" s="171"/>
      <c r="BL207" s="171"/>
      <c r="BM207" s="171"/>
      <c r="BN207" s="171"/>
      <c r="BO207" s="143"/>
      <c r="BP207" s="143"/>
      <c r="BQ207" s="143"/>
      <c r="BR207" s="143"/>
      <c r="BS207" s="143"/>
      <c r="BT207" s="143"/>
    </row>
    <row r="208" spans="1:72" x14ac:dyDescent="0.35">
      <c r="A208" s="185"/>
      <c r="B208" s="179"/>
      <c r="C208" s="185"/>
      <c r="D208" s="185"/>
      <c r="E208" s="185"/>
      <c r="F208" s="185"/>
      <c r="G208" s="185"/>
      <c r="H208" s="185"/>
      <c r="I208" s="185"/>
      <c r="J208" s="185"/>
      <c r="K208" s="185"/>
      <c r="L208" s="185"/>
      <c r="M208" s="185"/>
      <c r="N208" s="185"/>
      <c r="O208" s="185"/>
      <c r="P208" s="185"/>
      <c r="Q208" s="185"/>
      <c r="R208" s="185"/>
      <c r="S208" s="185"/>
      <c r="T208" s="185"/>
      <c r="U208" s="185"/>
      <c r="V208" s="185"/>
      <c r="W208" s="185"/>
      <c r="X208" s="185"/>
      <c r="Y208" s="185"/>
      <c r="Z208" s="185"/>
      <c r="AA208" s="185"/>
      <c r="AB208" s="185"/>
      <c r="AC208" s="185"/>
      <c r="AD208" s="185"/>
      <c r="AE208" s="185"/>
      <c r="AF208" s="185"/>
      <c r="AG208" s="185"/>
      <c r="AH208" s="185"/>
      <c r="AI208" s="185"/>
      <c r="AJ208" s="185"/>
      <c r="AK208" s="185"/>
      <c r="AL208" s="201"/>
      <c r="AM208" s="171"/>
      <c r="AN208" s="171"/>
      <c r="AO208" s="171"/>
      <c r="AP208" s="171"/>
      <c r="AQ208" s="171"/>
      <c r="AR208" s="171"/>
      <c r="AS208" s="171"/>
      <c r="AT208" s="171"/>
      <c r="AU208" s="171"/>
      <c r="AV208" s="171"/>
      <c r="AW208" s="171"/>
      <c r="AX208" s="171"/>
      <c r="AY208" s="171"/>
      <c r="AZ208" s="171"/>
      <c r="BA208" s="171"/>
      <c r="BB208" s="171"/>
      <c r="BC208" s="171"/>
      <c r="BD208" s="171"/>
      <c r="BE208" s="171"/>
      <c r="BF208" s="171"/>
      <c r="BG208" s="171"/>
      <c r="BH208" s="171"/>
      <c r="BI208" s="171"/>
      <c r="BJ208" s="171"/>
      <c r="BK208" s="171"/>
      <c r="BL208" s="171"/>
      <c r="BM208" s="171"/>
      <c r="BN208" s="171"/>
      <c r="BO208" s="143"/>
      <c r="BP208" s="143"/>
      <c r="BQ208" s="143"/>
      <c r="BR208" s="143"/>
      <c r="BS208" s="143"/>
      <c r="BT208" s="143"/>
    </row>
    <row r="209" spans="1:72" x14ac:dyDescent="0.35">
      <c r="A209" s="185"/>
      <c r="B209" s="179"/>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5"/>
      <c r="AL209" s="201"/>
      <c r="AM209" s="202"/>
      <c r="AN209" s="171"/>
      <c r="AO209" s="171"/>
      <c r="AP209" s="171"/>
      <c r="AQ209" s="171"/>
      <c r="AR209" s="171"/>
      <c r="AS209" s="171"/>
      <c r="AT209" s="171"/>
      <c r="AU209" s="171"/>
      <c r="AV209" s="171"/>
      <c r="AW209" s="171"/>
      <c r="AX209" s="171"/>
      <c r="AY209" s="171"/>
      <c r="AZ209" s="171"/>
      <c r="BA209" s="171"/>
      <c r="BB209" s="171"/>
      <c r="BC209" s="171"/>
      <c r="BD209" s="171"/>
      <c r="BE209" s="171"/>
      <c r="BF209" s="171"/>
      <c r="BG209" s="171"/>
      <c r="BH209" s="171"/>
      <c r="BI209" s="171"/>
      <c r="BJ209" s="171"/>
      <c r="BK209" s="171"/>
      <c r="BL209" s="171"/>
      <c r="BM209" s="171"/>
      <c r="BN209" s="171"/>
      <c r="BO209" s="143"/>
      <c r="BP209" s="143"/>
      <c r="BQ209" s="143"/>
      <c r="BR209" s="143"/>
      <c r="BS209" s="143"/>
      <c r="BT209" s="143"/>
    </row>
    <row r="210" spans="1:72" x14ac:dyDescent="0.35">
      <c r="A210" s="185"/>
      <c r="B210" s="179"/>
      <c r="C210" s="185"/>
      <c r="D210" s="185"/>
      <c r="E210" s="185"/>
      <c r="F210" s="185"/>
      <c r="G210" s="185"/>
      <c r="H210" s="185"/>
      <c r="I210" s="185"/>
      <c r="J210" s="185"/>
      <c r="K210" s="185"/>
      <c r="L210" s="185"/>
      <c r="M210" s="185"/>
      <c r="N210" s="185"/>
      <c r="O210" s="185"/>
      <c r="P210" s="185"/>
      <c r="Q210" s="185"/>
      <c r="R210" s="185"/>
      <c r="S210" s="185"/>
      <c r="T210" s="185"/>
      <c r="U210" s="185"/>
      <c r="V210" s="185"/>
      <c r="W210" s="185"/>
      <c r="X210" s="185"/>
      <c r="Y210" s="185"/>
      <c r="Z210" s="185"/>
      <c r="AA210" s="185"/>
      <c r="AB210" s="185"/>
      <c r="AC210" s="185"/>
      <c r="AD210" s="185"/>
      <c r="AE210" s="185"/>
      <c r="AF210" s="185"/>
      <c r="AG210" s="185"/>
      <c r="AH210" s="185"/>
      <c r="AI210" s="185"/>
      <c r="AJ210" s="185"/>
      <c r="AK210" s="185"/>
      <c r="AL210" s="201"/>
      <c r="AM210" s="167"/>
      <c r="AN210" s="143"/>
      <c r="AO210" s="143"/>
      <c r="AP210" s="143"/>
      <c r="AQ210" s="143"/>
      <c r="AR210" s="143"/>
      <c r="AS210" s="143"/>
      <c r="AT210" s="143"/>
      <c r="AU210" s="143"/>
      <c r="AV210" s="143"/>
      <c r="AW210" s="143"/>
      <c r="AX210" s="143"/>
      <c r="AY210" s="143"/>
      <c r="AZ210" s="143"/>
      <c r="BA210" s="143"/>
      <c r="BB210" s="143"/>
      <c r="BC210" s="143"/>
      <c r="BD210" s="143"/>
      <c r="BE210" s="143"/>
      <c r="BF210" s="143"/>
      <c r="BG210" s="143"/>
      <c r="BH210" s="143"/>
      <c r="BI210" s="143"/>
      <c r="BJ210" s="143"/>
      <c r="BK210" s="143"/>
      <c r="BL210" s="143"/>
      <c r="BM210" s="143"/>
      <c r="BN210" s="143"/>
      <c r="BO210" s="143"/>
      <c r="BP210" s="143"/>
      <c r="BQ210" s="143"/>
      <c r="BR210" s="143"/>
      <c r="BS210" s="143"/>
      <c r="BT210" s="143"/>
    </row>
    <row r="211" spans="1:72" x14ac:dyDescent="0.35">
      <c r="A211" s="185"/>
      <c r="B211" s="179"/>
      <c r="C211" s="185"/>
      <c r="D211" s="185"/>
      <c r="E211" s="185"/>
      <c r="F211" s="185"/>
      <c r="G211" s="185"/>
      <c r="H211" s="185"/>
      <c r="I211" s="185"/>
      <c r="J211" s="185"/>
      <c r="K211" s="185"/>
      <c r="L211" s="185"/>
      <c r="M211" s="185"/>
      <c r="N211" s="185"/>
      <c r="O211" s="185"/>
      <c r="P211" s="185"/>
      <c r="Q211" s="185"/>
      <c r="R211" s="185"/>
      <c r="S211" s="185"/>
      <c r="T211" s="185"/>
      <c r="U211" s="185"/>
      <c r="V211" s="185"/>
      <c r="W211" s="185"/>
      <c r="X211" s="185"/>
      <c r="Y211" s="185"/>
      <c r="Z211" s="185"/>
      <c r="AA211" s="185"/>
      <c r="AB211" s="185"/>
      <c r="AC211" s="185"/>
      <c r="AD211" s="185"/>
      <c r="AE211" s="185"/>
      <c r="AF211" s="185"/>
      <c r="AG211" s="185"/>
      <c r="AH211" s="185"/>
      <c r="AI211" s="185"/>
      <c r="AJ211" s="185"/>
      <c r="AK211" s="185"/>
      <c r="AL211" s="201"/>
      <c r="AM211" s="167"/>
      <c r="AN211" s="143"/>
      <c r="AO211" s="143"/>
      <c r="AP211" s="143"/>
      <c r="AQ211" s="143"/>
      <c r="AR211" s="143"/>
      <c r="AS211" s="143"/>
      <c r="AT211" s="143"/>
      <c r="AU211" s="143"/>
      <c r="AV211" s="143"/>
      <c r="AW211" s="143"/>
      <c r="AX211" s="143"/>
      <c r="AY211" s="143"/>
      <c r="AZ211" s="143"/>
      <c r="BA211" s="143"/>
      <c r="BB211" s="143"/>
      <c r="BC211" s="143"/>
      <c r="BD211" s="143"/>
      <c r="BE211" s="143"/>
      <c r="BF211" s="143"/>
      <c r="BG211" s="143"/>
      <c r="BH211" s="143"/>
      <c r="BI211" s="143"/>
      <c r="BJ211" s="143"/>
      <c r="BK211" s="143"/>
      <c r="BL211" s="143"/>
      <c r="BM211" s="143"/>
      <c r="BN211" s="143"/>
      <c r="BO211" s="143"/>
      <c r="BP211" s="143"/>
      <c r="BQ211" s="143"/>
      <c r="BR211" s="143"/>
      <c r="BS211" s="143"/>
      <c r="BT211" s="143"/>
    </row>
    <row r="212" spans="1:72" x14ac:dyDescent="0.35">
      <c r="A212" s="185"/>
      <c r="B212" s="179"/>
      <c r="C212" s="185"/>
      <c r="D212" s="185"/>
      <c r="E212" s="185"/>
      <c r="F212" s="185"/>
      <c r="G212" s="185"/>
      <c r="H212" s="185"/>
      <c r="I212" s="185"/>
      <c r="J212" s="185"/>
      <c r="K212" s="185"/>
      <c r="L212" s="185"/>
      <c r="M212" s="185"/>
      <c r="N212" s="185"/>
      <c r="O212" s="185"/>
      <c r="P212" s="185"/>
      <c r="Q212" s="185"/>
      <c r="R212" s="185"/>
      <c r="S212" s="185"/>
      <c r="T212" s="185"/>
      <c r="U212" s="185"/>
      <c r="V212" s="185"/>
      <c r="W212" s="185"/>
      <c r="X212" s="185"/>
      <c r="Y212" s="185"/>
      <c r="Z212" s="185"/>
      <c r="AA212" s="185"/>
      <c r="AB212" s="185"/>
      <c r="AC212" s="185"/>
      <c r="AD212" s="185"/>
      <c r="AE212" s="185"/>
      <c r="AF212" s="185"/>
      <c r="AG212" s="185"/>
      <c r="AH212" s="185"/>
      <c r="AI212" s="185"/>
      <c r="AJ212" s="185"/>
      <c r="AK212" s="185"/>
      <c r="AL212" s="201"/>
      <c r="AM212" s="167"/>
      <c r="AN212" s="143"/>
      <c r="AO212" s="143"/>
      <c r="AP212" s="143"/>
      <c r="AQ212" s="143"/>
      <c r="AR212" s="143"/>
      <c r="AS212" s="143"/>
      <c r="AT212" s="143"/>
      <c r="AU212" s="143"/>
      <c r="AV212" s="143"/>
      <c r="AW212" s="143"/>
      <c r="AX212" s="143"/>
      <c r="AY212" s="143"/>
      <c r="AZ212" s="143"/>
      <c r="BA212" s="143"/>
      <c r="BB212" s="143"/>
      <c r="BC212" s="143"/>
      <c r="BD212" s="143"/>
      <c r="BE212" s="143"/>
      <c r="BF212" s="143"/>
      <c r="BG212" s="143"/>
      <c r="BH212" s="143"/>
      <c r="BI212" s="143"/>
      <c r="BJ212" s="143"/>
      <c r="BK212" s="143"/>
      <c r="BL212" s="143"/>
      <c r="BM212" s="143"/>
      <c r="BN212" s="143"/>
      <c r="BO212" s="143"/>
      <c r="BP212" s="143"/>
      <c r="BQ212" s="143"/>
      <c r="BR212" s="143"/>
      <c r="BS212" s="143"/>
      <c r="BT212" s="143"/>
    </row>
    <row r="213" spans="1:72" x14ac:dyDescent="0.35">
      <c r="A213" s="185"/>
      <c r="B213" s="179"/>
      <c r="C213" s="185"/>
      <c r="D213" s="185"/>
      <c r="E213" s="185"/>
      <c r="F213" s="185"/>
      <c r="G213" s="185"/>
      <c r="H213" s="185"/>
      <c r="I213" s="185"/>
      <c r="J213" s="185"/>
      <c r="K213" s="185"/>
      <c r="L213" s="185"/>
      <c r="M213" s="185"/>
      <c r="N213" s="185"/>
      <c r="O213" s="185"/>
      <c r="P213" s="185"/>
      <c r="Q213" s="185"/>
      <c r="R213" s="185"/>
      <c r="S213" s="185"/>
      <c r="T213" s="185"/>
      <c r="U213" s="185"/>
      <c r="V213" s="185"/>
      <c r="W213" s="185"/>
      <c r="X213" s="185"/>
      <c r="Y213" s="185"/>
      <c r="Z213" s="185"/>
      <c r="AA213" s="185"/>
      <c r="AB213" s="185"/>
      <c r="AC213" s="185"/>
      <c r="AD213" s="185"/>
      <c r="AE213" s="185"/>
      <c r="AF213" s="185"/>
      <c r="AG213" s="185"/>
      <c r="AH213" s="185"/>
      <c r="AI213" s="185"/>
      <c r="AJ213" s="185"/>
      <c r="AK213" s="185"/>
      <c r="AL213" s="201"/>
      <c r="AM213" s="167"/>
      <c r="AN213" s="143"/>
      <c r="AO213" s="143"/>
      <c r="AP213" s="143"/>
      <c r="AQ213" s="143"/>
      <c r="AR213" s="143"/>
      <c r="AS213" s="143"/>
      <c r="AT213" s="143"/>
      <c r="AU213" s="143"/>
      <c r="AV213" s="143"/>
      <c r="AW213" s="143"/>
      <c r="AX213" s="143"/>
      <c r="AY213" s="143"/>
      <c r="AZ213" s="143"/>
      <c r="BA213" s="143"/>
      <c r="BB213" s="143"/>
      <c r="BC213" s="143"/>
      <c r="BD213" s="143"/>
      <c r="BE213" s="143"/>
      <c r="BF213" s="143"/>
      <c r="BG213" s="143"/>
      <c r="BH213" s="143"/>
      <c r="BI213" s="143"/>
      <c r="BJ213" s="143"/>
      <c r="BK213" s="143"/>
      <c r="BL213" s="143"/>
      <c r="BM213" s="143"/>
      <c r="BN213" s="143"/>
      <c r="BO213" s="143"/>
      <c r="BP213" s="143"/>
      <c r="BQ213" s="143"/>
      <c r="BR213" s="143"/>
      <c r="BS213" s="143"/>
      <c r="BT213" s="143"/>
    </row>
    <row r="214" spans="1:72" x14ac:dyDescent="0.35">
      <c r="A214" s="185"/>
      <c r="B214" s="179"/>
      <c r="C214" s="185"/>
      <c r="D214" s="185"/>
      <c r="E214" s="185"/>
      <c r="F214" s="185"/>
      <c r="G214" s="185"/>
      <c r="H214" s="185"/>
      <c r="I214" s="185"/>
      <c r="J214" s="185"/>
      <c r="K214" s="185"/>
      <c r="L214" s="185"/>
      <c r="M214" s="185"/>
      <c r="N214" s="185"/>
      <c r="O214" s="185"/>
      <c r="P214" s="185"/>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185"/>
      <c r="AL214" s="201"/>
      <c r="AM214" s="167"/>
      <c r="AN214" s="143"/>
      <c r="AO214" s="143"/>
      <c r="AP214" s="143"/>
      <c r="AQ214" s="143"/>
      <c r="AR214" s="143"/>
      <c r="AS214" s="143"/>
      <c r="AT214" s="143"/>
      <c r="AU214" s="143"/>
      <c r="AV214" s="143"/>
      <c r="AW214" s="143"/>
      <c r="AX214" s="143"/>
      <c r="AY214" s="143"/>
      <c r="AZ214" s="143"/>
      <c r="BA214" s="143"/>
      <c r="BB214" s="143"/>
      <c r="BC214" s="143"/>
      <c r="BD214" s="143"/>
      <c r="BE214" s="143"/>
      <c r="BF214" s="143"/>
      <c r="BG214" s="143"/>
      <c r="BH214" s="143"/>
      <c r="BI214" s="143"/>
      <c r="BJ214" s="143"/>
      <c r="BK214" s="143"/>
      <c r="BL214" s="143"/>
      <c r="BM214" s="143"/>
      <c r="BN214" s="143"/>
      <c r="BO214" s="143"/>
      <c r="BP214" s="143"/>
      <c r="BQ214" s="143"/>
      <c r="BR214" s="143"/>
      <c r="BS214" s="143"/>
      <c r="BT214" s="143"/>
    </row>
    <row r="215" spans="1:72" x14ac:dyDescent="0.35">
      <c r="A215" s="185"/>
      <c r="B215" s="179"/>
      <c r="C215" s="185"/>
      <c r="D215" s="185"/>
      <c r="E215" s="185"/>
      <c r="F215" s="185"/>
      <c r="G215" s="185"/>
      <c r="H215" s="185"/>
      <c r="I215" s="185"/>
      <c r="J215" s="185"/>
      <c r="K215" s="185"/>
      <c r="L215" s="185"/>
      <c r="M215" s="185"/>
      <c r="N215" s="185"/>
      <c r="O215" s="185"/>
      <c r="P215" s="185"/>
      <c r="Q215" s="185"/>
      <c r="R215" s="185"/>
      <c r="S215" s="185"/>
      <c r="T215" s="185"/>
      <c r="U215" s="185"/>
      <c r="V215" s="185"/>
      <c r="W215" s="185"/>
      <c r="X215" s="185"/>
      <c r="Y215" s="185"/>
      <c r="Z215" s="185"/>
      <c r="AA215" s="185"/>
      <c r="AB215" s="185"/>
      <c r="AC215" s="185"/>
      <c r="AD215" s="185"/>
      <c r="AE215" s="185"/>
      <c r="AF215" s="185"/>
      <c r="AG215" s="185"/>
      <c r="AH215" s="185"/>
      <c r="AI215" s="185"/>
      <c r="AJ215" s="185"/>
      <c r="AK215" s="185"/>
      <c r="AL215" s="201"/>
      <c r="AM215" s="167"/>
      <c r="AN215" s="143"/>
      <c r="AO215" s="143"/>
      <c r="AP215" s="143"/>
      <c r="AQ215" s="143"/>
      <c r="AR215" s="143"/>
      <c r="AS215" s="143"/>
      <c r="AT215" s="143"/>
      <c r="AU215" s="143"/>
      <c r="AV215" s="143"/>
      <c r="AW215" s="143"/>
      <c r="AX215" s="143"/>
      <c r="AY215" s="143"/>
      <c r="AZ215" s="143"/>
      <c r="BA215" s="143"/>
      <c r="BB215" s="143"/>
      <c r="BC215" s="143"/>
      <c r="BD215" s="143"/>
      <c r="BE215" s="143"/>
      <c r="BF215" s="143"/>
      <c r="BG215" s="143"/>
      <c r="BH215" s="143"/>
      <c r="BI215" s="143"/>
      <c r="BJ215" s="143"/>
      <c r="BK215" s="143"/>
      <c r="BL215" s="143"/>
      <c r="BM215" s="143"/>
      <c r="BN215" s="143"/>
      <c r="BO215" s="143"/>
      <c r="BP215" s="143"/>
      <c r="BQ215" s="143"/>
      <c r="BR215" s="143"/>
      <c r="BS215" s="143"/>
      <c r="BT215" s="143"/>
    </row>
    <row r="216" spans="1:72" x14ac:dyDescent="0.35">
      <c r="A216" s="185"/>
      <c r="B216" s="179"/>
      <c r="C216" s="185"/>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201"/>
      <c r="AM216" s="167"/>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143"/>
      <c r="BI216" s="143"/>
      <c r="BJ216" s="143"/>
      <c r="BK216" s="143"/>
      <c r="BL216" s="143"/>
      <c r="BM216" s="143"/>
      <c r="BN216" s="143"/>
      <c r="BO216" s="143"/>
      <c r="BP216" s="143"/>
      <c r="BQ216" s="143"/>
      <c r="BR216" s="143"/>
      <c r="BS216" s="143"/>
      <c r="BT216" s="143"/>
    </row>
    <row r="217" spans="1:72" x14ac:dyDescent="0.35">
      <c r="A217" s="185"/>
      <c r="B217" s="179"/>
      <c r="C217" s="185"/>
      <c r="D217" s="185"/>
      <c r="E217" s="185"/>
      <c r="F217" s="185"/>
      <c r="G217" s="185"/>
      <c r="H217" s="185"/>
      <c r="I217" s="185"/>
      <c r="J217" s="185"/>
      <c r="K217" s="185"/>
      <c r="L217" s="185"/>
      <c r="M217" s="185"/>
      <c r="N217" s="185"/>
      <c r="O217" s="185"/>
      <c r="P217" s="185"/>
      <c r="Q217" s="185"/>
      <c r="R217" s="185"/>
      <c r="S217" s="185"/>
      <c r="T217" s="185"/>
      <c r="U217" s="185"/>
      <c r="V217" s="185"/>
      <c r="W217" s="185"/>
      <c r="X217" s="185"/>
      <c r="Y217" s="185"/>
      <c r="Z217" s="185"/>
      <c r="AA217" s="185"/>
      <c r="AB217" s="185"/>
      <c r="AC217" s="185"/>
      <c r="AD217" s="185"/>
      <c r="AE217" s="185"/>
      <c r="AF217" s="185"/>
      <c r="AG217" s="185"/>
      <c r="AH217" s="185"/>
      <c r="AI217" s="185"/>
      <c r="AJ217" s="185"/>
      <c r="AK217" s="185"/>
      <c r="AL217" s="201"/>
      <c r="AM217" s="167"/>
      <c r="AN217" s="143"/>
      <c r="AO217" s="143"/>
      <c r="AP217" s="143"/>
      <c r="AQ217" s="143"/>
      <c r="AR217" s="143"/>
      <c r="AS217" s="143"/>
      <c r="AT217" s="143"/>
      <c r="AU217" s="143"/>
      <c r="AV217" s="143"/>
      <c r="AW217" s="143"/>
      <c r="AX217" s="143"/>
      <c r="AY217" s="143"/>
      <c r="AZ217" s="143"/>
      <c r="BA217" s="143"/>
      <c r="BB217" s="143"/>
      <c r="BC217" s="143"/>
      <c r="BD217" s="143"/>
      <c r="BE217" s="143"/>
      <c r="BF217" s="143"/>
      <c r="BG217" s="143"/>
      <c r="BH217" s="143"/>
      <c r="BI217" s="143"/>
      <c r="BJ217" s="143"/>
      <c r="BK217" s="143"/>
      <c r="BL217" s="143"/>
      <c r="BM217" s="143"/>
      <c r="BN217" s="143"/>
      <c r="BO217" s="143"/>
      <c r="BP217" s="143"/>
      <c r="BQ217" s="143"/>
      <c r="BR217" s="143"/>
      <c r="BS217" s="143"/>
      <c r="BT217" s="143"/>
    </row>
    <row r="218" spans="1:72" x14ac:dyDescent="0.35">
      <c r="A218" s="185"/>
      <c r="B218" s="179"/>
      <c r="C218" s="185"/>
      <c r="D218" s="185"/>
      <c r="E218" s="185"/>
      <c r="F218" s="185"/>
      <c r="G218" s="185"/>
      <c r="H218" s="185"/>
      <c r="I218" s="185"/>
      <c r="J218" s="185"/>
      <c r="K218" s="185"/>
      <c r="L218" s="185"/>
      <c r="M218" s="185"/>
      <c r="N218" s="185"/>
      <c r="O218" s="185"/>
      <c r="P218" s="185"/>
      <c r="Q218" s="185"/>
      <c r="R218" s="185"/>
      <c r="S218" s="185"/>
      <c r="T218" s="185"/>
      <c r="U218" s="185"/>
      <c r="V218" s="185"/>
      <c r="W218" s="185"/>
      <c r="X218" s="185"/>
      <c r="Y218" s="185"/>
      <c r="Z218" s="185"/>
      <c r="AA218" s="185"/>
      <c r="AB218" s="185"/>
      <c r="AC218" s="185"/>
      <c r="AD218" s="185"/>
      <c r="AE218" s="185"/>
      <c r="AF218" s="185"/>
      <c r="AG218" s="185"/>
      <c r="AH218" s="185"/>
      <c r="AI218" s="185"/>
      <c r="AJ218" s="185"/>
      <c r="AK218" s="185"/>
      <c r="AL218" s="201"/>
      <c r="AM218" s="167"/>
      <c r="AN218" s="143"/>
      <c r="AO218" s="143"/>
      <c r="AP218" s="143"/>
      <c r="AQ218" s="143"/>
      <c r="AR218" s="143"/>
      <c r="AS218" s="143"/>
      <c r="AT218" s="143"/>
      <c r="AU218" s="143"/>
      <c r="AV218" s="143"/>
      <c r="AW218" s="143"/>
      <c r="AX218" s="143"/>
      <c r="AY218" s="143"/>
      <c r="AZ218" s="143"/>
      <c r="BA218" s="143"/>
      <c r="BB218" s="143"/>
      <c r="BC218" s="143"/>
      <c r="BD218" s="143"/>
      <c r="BE218" s="143"/>
      <c r="BF218" s="143"/>
      <c r="BG218" s="143"/>
      <c r="BH218" s="143"/>
      <c r="BI218" s="143"/>
      <c r="BJ218" s="143"/>
      <c r="BK218" s="143"/>
      <c r="BL218" s="143"/>
      <c r="BM218" s="143"/>
      <c r="BN218" s="143"/>
      <c r="BO218" s="143"/>
      <c r="BP218" s="143"/>
      <c r="BQ218" s="143"/>
      <c r="BR218" s="143"/>
      <c r="BS218" s="143"/>
      <c r="BT218" s="143"/>
    </row>
    <row r="219" spans="1:72" x14ac:dyDescent="0.35">
      <c r="A219" s="185"/>
      <c r="B219" s="179"/>
      <c r="C219" s="185"/>
      <c r="D219" s="185"/>
      <c r="E219" s="185"/>
      <c r="F219" s="185"/>
      <c r="G219" s="185"/>
      <c r="H219" s="185"/>
      <c r="I219" s="185"/>
      <c r="J219" s="185"/>
      <c r="K219" s="185"/>
      <c r="L219" s="185"/>
      <c r="M219" s="185"/>
      <c r="N219" s="185"/>
      <c r="O219" s="185"/>
      <c r="P219" s="185"/>
      <c r="Q219" s="185"/>
      <c r="R219" s="185"/>
      <c r="S219" s="185"/>
      <c r="T219" s="185"/>
      <c r="U219" s="185"/>
      <c r="V219" s="185"/>
      <c r="W219" s="185"/>
      <c r="X219" s="185"/>
      <c r="Y219" s="185"/>
      <c r="Z219" s="185"/>
      <c r="AA219" s="185"/>
      <c r="AB219" s="185"/>
      <c r="AC219" s="185"/>
      <c r="AD219" s="185"/>
      <c r="AE219" s="185"/>
      <c r="AF219" s="185"/>
      <c r="AG219" s="185"/>
      <c r="AH219" s="185"/>
      <c r="AI219" s="185"/>
      <c r="AJ219" s="185"/>
      <c r="AK219" s="185"/>
      <c r="AL219" s="201"/>
      <c r="AM219" s="167"/>
      <c r="AN219" s="143"/>
      <c r="AO219" s="143"/>
      <c r="AP219" s="143"/>
      <c r="AQ219" s="143"/>
      <c r="AR219" s="143"/>
      <c r="AS219" s="143"/>
      <c r="AT219" s="143"/>
      <c r="AU219" s="143"/>
      <c r="AV219" s="143"/>
      <c r="AW219" s="143"/>
      <c r="AX219" s="143"/>
      <c r="AY219" s="143"/>
      <c r="AZ219" s="143"/>
      <c r="BA219" s="143"/>
      <c r="BB219" s="143"/>
      <c r="BC219" s="143"/>
      <c r="BD219" s="143"/>
      <c r="BE219" s="143"/>
      <c r="BF219" s="143"/>
      <c r="BG219" s="143"/>
      <c r="BH219" s="143"/>
      <c r="BI219" s="143"/>
      <c r="BJ219" s="143"/>
      <c r="BK219" s="143"/>
      <c r="BL219" s="143"/>
      <c r="BM219" s="143"/>
      <c r="BN219" s="143"/>
      <c r="BO219" s="143"/>
      <c r="BP219" s="143"/>
      <c r="BQ219" s="143"/>
      <c r="BR219" s="143"/>
      <c r="BS219" s="143"/>
      <c r="BT219" s="143"/>
    </row>
    <row r="220" spans="1:72" x14ac:dyDescent="0.35">
      <c r="A220" s="185"/>
      <c r="B220" s="179"/>
      <c r="C220" s="185"/>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185"/>
      <c r="AE220" s="185"/>
      <c r="AF220" s="185"/>
      <c r="AG220" s="185"/>
      <c r="AH220" s="185"/>
      <c r="AI220" s="185"/>
      <c r="AJ220" s="185"/>
      <c r="AK220" s="185"/>
      <c r="AL220" s="201"/>
      <c r="AM220" s="167"/>
      <c r="AN220" s="143"/>
      <c r="AO220" s="143"/>
      <c r="AP220" s="143"/>
      <c r="AQ220" s="143"/>
      <c r="AR220" s="143"/>
      <c r="AS220" s="143"/>
      <c r="AT220" s="143"/>
      <c r="AU220" s="143"/>
      <c r="AV220" s="143"/>
      <c r="AW220" s="143"/>
      <c r="AX220" s="143"/>
      <c r="AY220" s="143"/>
      <c r="AZ220" s="143"/>
      <c r="BA220" s="143"/>
      <c r="BB220" s="143"/>
      <c r="BC220" s="143"/>
      <c r="BD220" s="143"/>
      <c r="BE220" s="143"/>
      <c r="BF220" s="143"/>
      <c r="BG220" s="143"/>
      <c r="BH220" s="143"/>
      <c r="BI220" s="143"/>
      <c r="BJ220" s="143"/>
      <c r="BK220" s="143"/>
      <c r="BL220" s="143"/>
      <c r="BM220" s="143"/>
      <c r="BN220" s="143"/>
      <c r="BO220" s="143"/>
      <c r="BP220" s="143"/>
      <c r="BQ220" s="143"/>
      <c r="BR220" s="143"/>
      <c r="BS220" s="143"/>
      <c r="BT220" s="143"/>
    </row>
    <row r="221" spans="1:72" x14ac:dyDescent="0.35">
      <c r="A221" s="185"/>
      <c r="B221" s="179"/>
      <c r="C221" s="185"/>
      <c r="D221" s="185"/>
      <c r="E221" s="185"/>
      <c r="F221" s="185"/>
      <c r="G221" s="185"/>
      <c r="H221" s="185"/>
      <c r="I221" s="185"/>
      <c r="J221" s="185"/>
      <c r="K221" s="185"/>
      <c r="L221" s="185"/>
      <c r="M221" s="185"/>
      <c r="N221" s="185"/>
      <c r="O221" s="185"/>
      <c r="P221" s="185"/>
      <c r="Q221" s="185"/>
      <c r="R221" s="185"/>
      <c r="S221" s="185"/>
      <c r="T221" s="185"/>
      <c r="U221" s="185"/>
      <c r="V221" s="185"/>
      <c r="W221" s="185"/>
      <c r="X221" s="185"/>
      <c r="Y221" s="185"/>
      <c r="Z221" s="185"/>
      <c r="AA221" s="185"/>
      <c r="AB221" s="185"/>
      <c r="AC221" s="185"/>
      <c r="AD221" s="185"/>
      <c r="AE221" s="185"/>
      <c r="AF221" s="185"/>
      <c r="AG221" s="185"/>
      <c r="AH221" s="185"/>
      <c r="AI221" s="185"/>
      <c r="AJ221" s="185"/>
      <c r="AK221" s="185"/>
      <c r="AL221" s="201"/>
      <c r="AM221" s="167"/>
      <c r="AN221" s="143"/>
      <c r="AO221" s="143"/>
      <c r="AP221" s="143"/>
      <c r="AQ221" s="143"/>
      <c r="AR221" s="143"/>
      <c r="AS221" s="143"/>
      <c r="AT221" s="143"/>
      <c r="AU221" s="143"/>
      <c r="AV221" s="143"/>
      <c r="AW221" s="143"/>
      <c r="AX221" s="143"/>
      <c r="AY221" s="143"/>
      <c r="AZ221" s="143"/>
      <c r="BA221" s="143"/>
      <c r="BB221" s="143"/>
      <c r="BC221" s="143"/>
      <c r="BD221" s="143"/>
      <c r="BE221" s="143"/>
      <c r="BF221" s="143"/>
      <c r="BG221" s="143"/>
      <c r="BH221" s="143"/>
      <c r="BI221" s="143"/>
      <c r="BJ221" s="143"/>
      <c r="BK221" s="143"/>
      <c r="BL221" s="143"/>
      <c r="BM221" s="143"/>
      <c r="BN221" s="143"/>
      <c r="BO221" s="143"/>
      <c r="BP221" s="143"/>
      <c r="BQ221" s="143"/>
      <c r="BR221" s="143"/>
      <c r="BS221" s="143"/>
      <c r="BT221" s="143"/>
    </row>
    <row r="222" spans="1:72" x14ac:dyDescent="0.35">
      <c r="A222" s="185"/>
      <c r="B222" s="179"/>
      <c r="C222" s="185"/>
      <c r="D222" s="185"/>
      <c r="E222" s="185"/>
      <c r="F222" s="185"/>
      <c r="G222" s="185"/>
      <c r="H222" s="185"/>
      <c r="I222" s="185"/>
      <c r="J222" s="185"/>
      <c r="K222" s="185"/>
      <c r="L222" s="185"/>
      <c r="M222" s="185"/>
      <c r="N222" s="185"/>
      <c r="O222" s="185"/>
      <c r="P222" s="185"/>
      <c r="Q222" s="185"/>
      <c r="R222" s="185"/>
      <c r="S222" s="185"/>
      <c r="T222" s="185"/>
      <c r="U222" s="185"/>
      <c r="V222" s="185"/>
      <c r="W222" s="185"/>
      <c r="X222" s="185"/>
      <c r="Y222" s="185"/>
      <c r="Z222" s="185"/>
      <c r="AA222" s="185"/>
      <c r="AB222" s="185"/>
      <c r="AC222" s="185"/>
      <c r="AD222" s="185"/>
      <c r="AE222" s="185"/>
      <c r="AF222" s="185"/>
      <c r="AG222" s="185"/>
      <c r="AH222" s="185"/>
      <c r="AI222" s="185"/>
      <c r="AJ222" s="185"/>
      <c r="AK222" s="185"/>
      <c r="AL222" s="201"/>
      <c r="AM222" s="167"/>
      <c r="AN222" s="143"/>
      <c r="AO222" s="143"/>
      <c r="AP222" s="143"/>
      <c r="AQ222" s="143"/>
      <c r="AR222" s="143"/>
      <c r="AS222" s="143"/>
      <c r="AT222" s="143"/>
      <c r="AU222" s="143"/>
      <c r="AV222" s="143"/>
      <c r="AW222" s="143"/>
      <c r="AX222" s="143"/>
      <c r="AY222" s="143"/>
      <c r="AZ222" s="143"/>
      <c r="BA222" s="143"/>
      <c r="BB222" s="143"/>
      <c r="BC222" s="143"/>
      <c r="BD222" s="143"/>
      <c r="BE222" s="143"/>
      <c r="BF222" s="143"/>
      <c r="BG222" s="143"/>
      <c r="BH222" s="143"/>
      <c r="BI222" s="143"/>
      <c r="BJ222" s="143"/>
      <c r="BK222" s="143"/>
      <c r="BL222" s="143"/>
      <c r="BM222" s="143"/>
      <c r="BN222" s="143"/>
      <c r="BO222" s="143"/>
      <c r="BP222" s="143"/>
      <c r="BQ222" s="143"/>
      <c r="BR222" s="143"/>
      <c r="BS222" s="143"/>
      <c r="BT222" s="143"/>
    </row>
    <row r="223" spans="1:72" x14ac:dyDescent="0.35">
      <c r="A223" s="185"/>
      <c r="B223" s="179"/>
      <c r="C223" s="185"/>
      <c r="D223" s="185"/>
      <c r="E223" s="185"/>
      <c r="F223" s="185"/>
      <c r="G223" s="185"/>
      <c r="H223" s="185"/>
      <c r="I223" s="185"/>
      <c r="J223" s="185"/>
      <c r="K223" s="185"/>
      <c r="L223" s="185"/>
      <c r="M223" s="185"/>
      <c r="N223" s="185"/>
      <c r="O223" s="185"/>
      <c r="P223" s="185"/>
      <c r="Q223" s="185"/>
      <c r="R223" s="185"/>
      <c r="S223" s="185"/>
      <c r="T223" s="185"/>
      <c r="U223" s="185"/>
      <c r="V223" s="185"/>
      <c r="W223" s="185"/>
      <c r="X223" s="185"/>
      <c r="Y223" s="185"/>
      <c r="Z223" s="185"/>
      <c r="AA223" s="185"/>
      <c r="AB223" s="185"/>
      <c r="AC223" s="185"/>
      <c r="AD223" s="185"/>
      <c r="AE223" s="185"/>
      <c r="AF223" s="185"/>
      <c r="AG223" s="185"/>
      <c r="AH223" s="185"/>
      <c r="AI223" s="185"/>
      <c r="AJ223" s="185"/>
      <c r="AK223" s="185"/>
      <c r="AL223" s="201"/>
      <c r="AM223" s="167"/>
      <c r="AN223" s="143"/>
      <c r="AO223" s="143"/>
      <c r="AP223" s="143"/>
      <c r="AQ223" s="143"/>
      <c r="AR223" s="143"/>
      <c r="AS223" s="143"/>
      <c r="AT223" s="143"/>
      <c r="AU223" s="143"/>
      <c r="AV223" s="143"/>
      <c r="AW223" s="143"/>
      <c r="AX223" s="143"/>
      <c r="AY223" s="143"/>
      <c r="AZ223" s="143"/>
      <c r="BA223" s="143"/>
      <c r="BB223" s="143"/>
      <c r="BC223" s="143"/>
      <c r="BD223" s="143"/>
      <c r="BE223" s="143"/>
      <c r="BF223" s="143"/>
      <c r="BG223" s="143"/>
      <c r="BH223" s="143"/>
      <c r="BI223" s="143"/>
      <c r="BJ223" s="143"/>
      <c r="BK223" s="143"/>
      <c r="BL223" s="143"/>
      <c r="BM223" s="143"/>
      <c r="BN223" s="143"/>
      <c r="BO223" s="143"/>
      <c r="BP223" s="143"/>
      <c r="BQ223" s="143"/>
      <c r="BR223" s="143"/>
      <c r="BS223" s="143"/>
      <c r="BT223" s="143"/>
    </row>
    <row r="224" spans="1:72" x14ac:dyDescent="0.35">
      <c r="A224" s="185"/>
      <c r="B224" s="179"/>
      <c r="C224" s="185"/>
      <c r="D224" s="185"/>
      <c r="E224" s="185"/>
      <c r="F224" s="185"/>
      <c r="G224" s="185"/>
      <c r="H224" s="185"/>
      <c r="I224" s="185"/>
      <c r="J224" s="185"/>
      <c r="K224" s="185"/>
      <c r="L224" s="185"/>
      <c r="M224" s="185"/>
      <c r="N224" s="185"/>
      <c r="O224" s="185"/>
      <c r="P224" s="185"/>
      <c r="Q224" s="185"/>
      <c r="R224" s="185"/>
      <c r="S224" s="185"/>
      <c r="T224" s="185"/>
      <c r="U224" s="185"/>
      <c r="V224" s="185"/>
      <c r="W224" s="185"/>
      <c r="X224" s="185"/>
      <c r="Y224" s="185"/>
      <c r="Z224" s="185"/>
      <c r="AA224" s="185"/>
      <c r="AB224" s="185"/>
      <c r="AC224" s="185"/>
      <c r="AD224" s="185"/>
      <c r="AE224" s="185"/>
      <c r="AF224" s="185"/>
      <c r="AG224" s="185"/>
      <c r="AH224" s="185"/>
      <c r="AI224" s="185"/>
      <c r="AJ224" s="185"/>
      <c r="AK224" s="185"/>
      <c r="AL224" s="201"/>
      <c r="AM224" s="167"/>
      <c r="AN224" s="143"/>
      <c r="AO224" s="143"/>
      <c r="AP224" s="143"/>
      <c r="AQ224" s="143"/>
      <c r="AR224" s="143"/>
      <c r="AS224" s="143"/>
      <c r="AT224" s="143"/>
      <c r="AU224" s="143"/>
      <c r="AV224" s="143"/>
      <c r="AW224" s="143"/>
      <c r="AX224" s="143"/>
      <c r="AY224" s="143"/>
      <c r="AZ224" s="143"/>
      <c r="BA224" s="143"/>
      <c r="BB224" s="143"/>
      <c r="BC224" s="143"/>
      <c r="BD224" s="143"/>
      <c r="BE224" s="143"/>
      <c r="BF224" s="143"/>
      <c r="BG224" s="143"/>
      <c r="BH224" s="143"/>
      <c r="BI224" s="143"/>
      <c r="BJ224" s="143"/>
      <c r="BK224" s="143"/>
      <c r="BL224" s="143"/>
      <c r="BM224" s="143"/>
      <c r="BN224" s="143"/>
      <c r="BO224" s="143"/>
      <c r="BP224" s="143"/>
      <c r="BQ224" s="143"/>
      <c r="BR224" s="143"/>
      <c r="BS224" s="143"/>
      <c r="BT224" s="143"/>
    </row>
    <row r="225" spans="1:72" x14ac:dyDescent="0.35">
      <c r="A225" s="185"/>
      <c r="B225" s="179"/>
      <c r="C225" s="185"/>
      <c r="D225" s="185"/>
      <c r="E225" s="185"/>
      <c r="F225" s="185"/>
      <c r="G225" s="185"/>
      <c r="H225" s="185"/>
      <c r="I225" s="185"/>
      <c r="J225" s="185"/>
      <c r="K225" s="185"/>
      <c r="L225" s="185"/>
      <c r="M225" s="185"/>
      <c r="N225" s="185"/>
      <c r="O225" s="185"/>
      <c r="P225" s="185"/>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5"/>
      <c r="AL225" s="201"/>
      <c r="AM225" s="167"/>
      <c r="AN225" s="143"/>
      <c r="AO225" s="143"/>
      <c r="AP225" s="143"/>
      <c r="AQ225" s="143"/>
      <c r="AR225" s="143"/>
      <c r="AS225" s="143"/>
      <c r="AT225" s="143"/>
      <c r="AU225" s="143"/>
      <c r="AV225" s="143"/>
      <c r="AW225" s="143"/>
      <c r="AX225" s="143"/>
      <c r="AY225" s="143"/>
      <c r="AZ225" s="143"/>
      <c r="BA225" s="143"/>
      <c r="BB225" s="143"/>
      <c r="BC225" s="143"/>
      <c r="BD225" s="143"/>
      <c r="BE225" s="143"/>
      <c r="BF225" s="143"/>
      <c r="BG225" s="143"/>
      <c r="BH225" s="143"/>
      <c r="BI225" s="143"/>
      <c r="BJ225" s="143"/>
      <c r="BK225" s="143"/>
      <c r="BL225" s="143"/>
      <c r="BM225" s="143"/>
      <c r="BN225" s="143"/>
      <c r="BO225" s="143"/>
      <c r="BP225" s="143"/>
      <c r="BQ225" s="143"/>
      <c r="BR225" s="143"/>
      <c r="BS225" s="143"/>
      <c r="BT225" s="143"/>
    </row>
    <row r="226" spans="1:72" x14ac:dyDescent="0.35">
      <c r="A226" s="185"/>
      <c r="B226" s="179"/>
      <c r="C226" s="185"/>
      <c r="D226" s="185"/>
      <c r="E226" s="185"/>
      <c r="F226" s="185"/>
      <c r="G226" s="185"/>
      <c r="H226" s="185"/>
      <c r="I226" s="185"/>
      <c r="J226" s="185"/>
      <c r="K226" s="185"/>
      <c r="L226" s="185"/>
      <c r="M226" s="185"/>
      <c r="N226" s="185"/>
      <c r="O226" s="185"/>
      <c r="P226" s="185"/>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5"/>
      <c r="AL226" s="201"/>
      <c r="AM226" s="167"/>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3"/>
      <c r="BR226" s="143"/>
      <c r="BS226" s="143"/>
      <c r="BT226" s="143"/>
    </row>
    <row r="227" spans="1:72" x14ac:dyDescent="0.35">
      <c r="A227" s="185"/>
      <c r="B227" s="179"/>
      <c r="C227" s="185"/>
      <c r="D227" s="185"/>
      <c r="E227" s="185"/>
      <c r="F227" s="185"/>
      <c r="G227" s="185"/>
      <c r="H227" s="185"/>
      <c r="I227" s="185"/>
      <c r="J227" s="185"/>
      <c r="K227" s="185"/>
      <c r="L227" s="185"/>
      <c r="M227" s="185"/>
      <c r="N227" s="185"/>
      <c r="O227" s="185"/>
      <c r="P227" s="185"/>
      <c r="Q227" s="185"/>
      <c r="R227" s="185"/>
      <c r="S227" s="185"/>
      <c r="T227" s="185"/>
      <c r="U227" s="185"/>
      <c r="V227" s="185"/>
      <c r="W227" s="185"/>
      <c r="X227" s="185"/>
      <c r="Y227" s="185"/>
      <c r="Z227" s="185"/>
      <c r="AA227" s="185"/>
      <c r="AB227" s="185"/>
      <c r="AC227" s="185"/>
      <c r="AD227" s="185"/>
      <c r="AE227" s="185"/>
      <c r="AF227" s="185"/>
      <c r="AG227" s="185"/>
      <c r="AH227" s="185"/>
      <c r="AI227" s="185"/>
      <c r="AJ227" s="185"/>
      <c r="AK227" s="185"/>
      <c r="AL227" s="201"/>
      <c r="AM227" s="167"/>
      <c r="AN227" s="143"/>
      <c r="AO227" s="143"/>
      <c r="AP227" s="143"/>
      <c r="AQ227" s="143"/>
      <c r="AR227" s="143"/>
      <c r="AS227" s="143"/>
      <c r="AT227" s="143"/>
      <c r="AU227" s="143"/>
      <c r="AV227" s="143"/>
      <c r="AW227" s="143"/>
      <c r="AX227" s="143"/>
      <c r="AY227" s="143"/>
      <c r="AZ227" s="143"/>
      <c r="BA227" s="143"/>
      <c r="BB227" s="143"/>
      <c r="BC227" s="143"/>
      <c r="BD227" s="143"/>
      <c r="BE227" s="143"/>
      <c r="BF227" s="143"/>
      <c r="BG227" s="143"/>
      <c r="BH227" s="143"/>
      <c r="BI227" s="143"/>
      <c r="BJ227" s="143"/>
      <c r="BK227" s="143"/>
      <c r="BL227" s="143"/>
      <c r="BM227" s="143"/>
      <c r="BN227" s="143"/>
      <c r="BO227" s="143"/>
      <c r="BP227" s="143"/>
      <c r="BQ227" s="143"/>
      <c r="BR227" s="143"/>
      <c r="BS227" s="143"/>
      <c r="BT227" s="143"/>
    </row>
    <row r="228" spans="1:72" x14ac:dyDescent="0.35">
      <c r="A228" s="185"/>
      <c r="B228" s="179"/>
      <c r="C228" s="185"/>
      <c r="D228" s="185"/>
      <c r="E228" s="185"/>
      <c r="F228" s="185"/>
      <c r="G228" s="185"/>
      <c r="H228" s="185"/>
      <c r="I228" s="185"/>
      <c r="J228" s="185"/>
      <c r="K228" s="185"/>
      <c r="L228" s="185"/>
      <c r="M228" s="185"/>
      <c r="N228" s="185"/>
      <c r="O228" s="185"/>
      <c r="P228" s="185"/>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5"/>
      <c r="AL228" s="201"/>
      <c r="AM228" s="167"/>
      <c r="AN228" s="143"/>
      <c r="AO228" s="143"/>
      <c r="AP228" s="143"/>
      <c r="AQ228" s="143"/>
      <c r="AR228" s="143"/>
      <c r="AS228" s="143"/>
      <c r="AT228" s="143"/>
      <c r="AU228" s="143"/>
      <c r="AV228" s="143"/>
      <c r="AW228" s="143"/>
      <c r="AX228" s="143"/>
      <c r="AY228" s="143"/>
      <c r="AZ228" s="143"/>
      <c r="BA228" s="143"/>
      <c r="BB228" s="143"/>
      <c r="BC228" s="143"/>
      <c r="BD228" s="143"/>
      <c r="BE228" s="143"/>
      <c r="BF228" s="143"/>
      <c r="BG228" s="143"/>
      <c r="BH228" s="143"/>
      <c r="BI228" s="143"/>
      <c r="BJ228" s="143"/>
      <c r="BK228" s="143"/>
      <c r="BL228" s="143"/>
      <c r="BM228" s="143"/>
      <c r="BN228" s="143"/>
      <c r="BO228" s="143"/>
      <c r="BP228" s="143"/>
      <c r="BQ228" s="143"/>
      <c r="BR228" s="143"/>
      <c r="BS228" s="143"/>
      <c r="BT228" s="143"/>
    </row>
    <row r="229" spans="1:72" x14ac:dyDescent="0.35">
      <c r="A229" s="185"/>
      <c r="B229" s="179"/>
      <c r="C229" s="185"/>
      <c r="D229" s="185"/>
      <c r="E229" s="185"/>
      <c r="F229" s="185"/>
      <c r="G229" s="185"/>
      <c r="H229" s="185"/>
      <c r="I229" s="185"/>
      <c r="J229" s="185"/>
      <c r="K229" s="185"/>
      <c r="L229" s="185"/>
      <c r="M229" s="185"/>
      <c r="N229" s="185"/>
      <c r="O229" s="185"/>
      <c r="P229" s="185"/>
      <c r="Q229" s="185"/>
      <c r="R229" s="185"/>
      <c r="S229" s="185"/>
      <c r="T229" s="185"/>
      <c r="U229" s="185"/>
      <c r="V229" s="185"/>
      <c r="W229" s="185"/>
      <c r="X229" s="185"/>
      <c r="Y229" s="185"/>
      <c r="Z229" s="185"/>
      <c r="AA229" s="185"/>
      <c r="AB229" s="185"/>
      <c r="AC229" s="185"/>
      <c r="AD229" s="185"/>
      <c r="AE229" s="185"/>
      <c r="AF229" s="185"/>
      <c r="AG229" s="185"/>
      <c r="AH229" s="185"/>
      <c r="AI229" s="185"/>
      <c r="AJ229" s="185"/>
      <c r="AK229" s="185"/>
      <c r="AL229" s="201"/>
      <c r="AM229" s="167"/>
      <c r="AN229" s="143"/>
      <c r="AO229" s="143"/>
      <c r="AP229" s="143"/>
      <c r="AQ229" s="143"/>
      <c r="AR229" s="143"/>
      <c r="AS229" s="143"/>
      <c r="AT229" s="143"/>
      <c r="AU229" s="143"/>
      <c r="AV229" s="143"/>
      <c r="AW229" s="143"/>
      <c r="AX229" s="143"/>
      <c r="AY229" s="143"/>
      <c r="AZ229" s="143"/>
      <c r="BA229" s="143"/>
      <c r="BB229" s="143"/>
      <c r="BC229" s="143"/>
      <c r="BD229" s="143"/>
      <c r="BE229" s="143"/>
      <c r="BF229" s="143"/>
      <c r="BG229" s="143"/>
      <c r="BH229" s="143"/>
      <c r="BI229" s="143"/>
      <c r="BJ229" s="143"/>
      <c r="BK229" s="143"/>
      <c r="BL229" s="143"/>
      <c r="BM229" s="143"/>
      <c r="BN229" s="143"/>
      <c r="BO229" s="143"/>
      <c r="BP229" s="143"/>
      <c r="BQ229" s="143"/>
      <c r="BR229" s="143"/>
      <c r="BS229" s="143"/>
      <c r="BT229" s="143"/>
    </row>
    <row r="230" spans="1:72" x14ac:dyDescent="0.35">
      <c r="A230" s="185"/>
      <c r="B230" s="179"/>
      <c r="C230" s="185"/>
      <c r="D230" s="185"/>
      <c r="E230" s="185"/>
      <c r="F230" s="185"/>
      <c r="G230" s="185"/>
      <c r="H230" s="185"/>
      <c r="I230" s="185"/>
      <c r="J230" s="185"/>
      <c r="K230" s="185"/>
      <c r="L230" s="185"/>
      <c r="M230" s="185"/>
      <c r="N230" s="185"/>
      <c r="O230" s="185"/>
      <c r="P230" s="185"/>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5"/>
      <c r="AL230" s="201"/>
      <c r="AM230" s="167"/>
      <c r="AN230" s="143"/>
      <c r="AO230" s="143"/>
      <c r="AP230" s="143"/>
      <c r="AQ230" s="143"/>
      <c r="AR230" s="143"/>
      <c r="AS230" s="143"/>
      <c r="AT230" s="143"/>
      <c r="AU230" s="143"/>
      <c r="AV230" s="143"/>
      <c r="AW230" s="143"/>
      <c r="AX230" s="143"/>
      <c r="AY230" s="143"/>
      <c r="AZ230" s="143"/>
      <c r="BA230" s="143"/>
      <c r="BB230" s="143"/>
      <c r="BC230" s="143"/>
      <c r="BD230" s="143"/>
      <c r="BE230" s="143"/>
      <c r="BF230" s="143"/>
      <c r="BG230" s="143"/>
      <c r="BH230" s="143"/>
      <c r="BI230" s="143"/>
      <c r="BJ230" s="143"/>
      <c r="BK230" s="143"/>
      <c r="BL230" s="143"/>
      <c r="BM230" s="143"/>
      <c r="BN230" s="143"/>
      <c r="BO230" s="143"/>
      <c r="BP230" s="143"/>
      <c r="BQ230" s="143"/>
      <c r="BR230" s="143"/>
      <c r="BS230" s="143"/>
      <c r="BT230" s="143"/>
    </row>
    <row r="231" spans="1:72" x14ac:dyDescent="0.35">
      <c r="A231" s="185"/>
      <c r="B231" s="179"/>
      <c r="C231" s="185"/>
      <c r="D231" s="185"/>
      <c r="E231" s="185"/>
      <c r="F231" s="185"/>
      <c r="G231" s="185"/>
      <c r="H231" s="185"/>
      <c r="I231" s="185"/>
      <c r="J231" s="185"/>
      <c r="K231" s="185"/>
      <c r="L231" s="185"/>
      <c r="M231" s="185"/>
      <c r="N231" s="185"/>
      <c r="O231" s="185"/>
      <c r="P231" s="185"/>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201"/>
      <c r="AM231" s="167"/>
      <c r="AN231" s="143"/>
      <c r="AO231" s="143"/>
      <c r="AP231" s="143"/>
      <c r="AQ231" s="143"/>
      <c r="AR231" s="143"/>
      <c r="AS231" s="143"/>
      <c r="AT231" s="143"/>
      <c r="AU231" s="143"/>
      <c r="AV231" s="143"/>
      <c r="AW231" s="143"/>
      <c r="AX231" s="143"/>
      <c r="AY231" s="143"/>
      <c r="AZ231" s="143"/>
      <c r="BA231" s="143"/>
      <c r="BB231" s="143"/>
      <c r="BC231" s="143"/>
      <c r="BD231" s="143"/>
      <c r="BE231" s="143"/>
      <c r="BF231" s="143"/>
      <c r="BG231" s="143"/>
      <c r="BH231" s="143"/>
      <c r="BI231" s="143"/>
      <c r="BJ231" s="143"/>
      <c r="BK231" s="143"/>
      <c r="BL231" s="143"/>
      <c r="BM231" s="143"/>
      <c r="BN231" s="143"/>
      <c r="BO231" s="143"/>
      <c r="BP231" s="143"/>
      <c r="BQ231" s="143"/>
      <c r="BR231" s="143"/>
      <c r="BS231" s="143"/>
      <c r="BT231" s="143"/>
    </row>
    <row r="232" spans="1:72" x14ac:dyDescent="0.35">
      <c r="A232" s="185"/>
      <c r="B232" s="179"/>
      <c r="C232" s="185"/>
      <c r="D232" s="185"/>
      <c r="E232" s="185"/>
      <c r="F232" s="185"/>
      <c r="G232" s="185"/>
      <c r="H232" s="185"/>
      <c r="I232" s="185"/>
      <c r="J232" s="185"/>
      <c r="K232" s="185"/>
      <c r="L232" s="185"/>
      <c r="M232" s="185"/>
      <c r="N232" s="185"/>
      <c r="O232" s="185"/>
      <c r="P232" s="185"/>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5"/>
      <c r="AL232" s="201"/>
      <c r="AM232" s="167"/>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3"/>
      <c r="BR232" s="143"/>
      <c r="BS232" s="143"/>
      <c r="BT232" s="143"/>
    </row>
    <row r="233" spans="1:72" x14ac:dyDescent="0.35">
      <c r="A233" s="185"/>
      <c r="B233" s="179"/>
      <c r="C233" s="185"/>
      <c r="D233" s="185"/>
      <c r="E233" s="185"/>
      <c r="F233" s="185"/>
      <c r="G233" s="185"/>
      <c r="H233" s="185"/>
      <c r="I233" s="185"/>
      <c r="J233" s="185"/>
      <c r="K233" s="185"/>
      <c r="L233" s="185"/>
      <c r="M233" s="185"/>
      <c r="N233" s="185"/>
      <c r="O233" s="185"/>
      <c r="P233" s="185"/>
      <c r="Q233" s="185"/>
      <c r="R233" s="185"/>
      <c r="S233" s="185"/>
      <c r="T233" s="185"/>
      <c r="U233" s="185"/>
      <c r="V233" s="185"/>
      <c r="W233" s="185"/>
      <c r="X233" s="185"/>
      <c r="Y233" s="185"/>
      <c r="Z233" s="185"/>
      <c r="AA233" s="185"/>
      <c r="AB233" s="185"/>
      <c r="AC233" s="185"/>
      <c r="AD233" s="185"/>
      <c r="AE233" s="185"/>
      <c r="AF233" s="185"/>
      <c r="AG233" s="185"/>
      <c r="AH233" s="185"/>
      <c r="AI233" s="185"/>
      <c r="AJ233" s="185"/>
      <c r="AK233" s="185"/>
      <c r="AL233" s="201"/>
      <c r="AM233" s="167"/>
      <c r="AN233" s="143"/>
      <c r="AO233" s="143"/>
      <c r="AP233" s="143"/>
      <c r="AQ233" s="143"/>
      <c r="AR233" s="143"/>
      <c r="AS233" s="143"/>
      <c r="AT233" s="143"/>
      <c r="AU233" s="143"/>
      <c r="AV233" s="143"/>
      <c r="AW233" s="143"/>
      <c r="AX233" s="143"/>
      <c r="AY233" s="143"/>
      <c r="AZ233" s="143"/>
      <c r="BA233" s="143"/>
      <c r="BB233" s="143"/>
      <c r="BC233" s="143"/>
      <c r="BD233" s="143"/>
      <c r="BE233" s="143"/>
      <c r="BF233" s="143"/>
      <c r="BG233" s="143"/>
      <c r="BH233" s="143"/>
      <c r="BI233" s="143"/>
      <c r="BJ233" s="143"/>
      <c r="BK233" s="143"/>
      <c r="BL233" s="143"/>
      <c r="BM233" s="143"/>
      <c r="BN233" s="143"/>
      <c r="BO233" s="143"/>
      <c r="BP233" s="143"/>
      <c r="BQ233" s="143"/>
      <c r="BR233" s="143"/>
      <c r="BS233" s="143"/>
      <c r="BT233" s="143"/>
    </row>
    <row r="234" spans="1:72" x14ac:dyDescent="0.35">
      <c r="A234" s="185"/>
      <c r="B234" s="179"/>
      <c r="C234" s="185"/>
      <c r="D234" s="185"/>
      <c r="E234" s="185"/>
      <c r="F234" s="185"/>
      <c r="G234" s="185"/>
      <c r="H234" s="185"/>
      <c r="I234" s="185"/>
      <c r="J234" s="185"/>
      <c r="K234" s="185"/>
      <c r="L234" s="185"/>
      <c r="M234" s="185"/>
      <c r="N234" s="185"/>
      <c r="O234" s="185"/>
      <c r="P234" s="185"/>
      <c r="Q234" s="185"/>
      <c r="R234" s="185"/>
      <c r="S234" s="185"/>
      <c r="T234" s="185"/>
      <c r="U234" s="185"/>
      <c r="V234" s="185"/>
      <c r="W234" s="185"/>
      <c r="X234" s="185"/>
      <c r="Y234" s="185"/>
      <c r="Z234" s="185"/>
      <c r="AA234" s="185"/>
      <c r="AB234" s="185"/>
      <c r="AC234" s="185"/>
      <c r="AD234" s="185"/>
      <c r="AE234" s="185"/>
      <c r="AF234" s="185"/>
      <c r="AG234" s="185"/>
      <c r="AH234" s="185"/>
      <c r="AI234" s="185"/>
      <c r="AJ234" s="185"/>
      <c r="AK234" s="185"/>
      <c r="AL234" s="201"/>
      <c r="AM234" s="167"/>
      <c r="AN234" s="143"/>
      <c r="AO234" s="143"/>
      <c r="AP234" s="143"/>
      <c r="AQ234" s="143"/>
      <c r="AR234" s="143"/>
      <c r="AS234" s="143"/>
      <c r="AT234" s="143"/>
      <c r="AU234" s="143"/>
      <c r="AV234" s="143"/>
      <c r="AW234" s="143"/>
      <c r="AX234" s="143"/>
      <c r="AY234" s="143"/>
      <c r="AZ234" s="143"/>
      <c r="BA234" s="143"/>
      <c r="BB234" s="143"/>
      <c r="BC234" s="143"/>
      <c r="BD234" s="143"/>
      <c r="BE234" s="143"/>
      <c r="BF234" s="143"/>
      <c r="BG234" s="143"/>
      <c r="BH234" s="143"/>
      <c r="BI234" s="143"/>
      <c r="BJ234" s="143"/>
      <c r="BK234" s="143"/>
      <c r="BL234" s="143"/>
      <c r="BM234" s="143"/>
      <c r="BN234" s="143"/>
      <c r="BO234" s="143"/>
      <c r="BP234" s="143"/>
      <c r="BQ234" s="143"/>
      <c r="BR234" s="143"/>
      <c r="BS234" s="143"/>
      <c r="BT234" s="143"/>
    </row>
    <row r="235" spans="1:72" x14ac:dyDescent="0.35">
      <c r="A235" s="185"/>
      <c r="B235" s="179"/>
      <c r="C235" s="185"/>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5"/>
      <c r="AL235" s="201"/>
      <c r="AM235" s="167"/>
      <c r="AN235" s="143"/>
      <c r="AO235" s="143"/>
      <c r="AP235" s="143"/>
      <c r="AQ235" s="143"/>
      <c r="AR235" s="143"/>
      <c r="AS235" s="143"/>
      <c r="AT235" s="143"/>
      <c r="AU235" s="143"/>
      <c r="AV235" s="143"/>
      <c r="AW235" s="143"/>
      <c r="AX235" s="143"/>
      <c r="AY235" s="143"/>
      <c r="AZ235" s="143"/>
      <c r="BA235" s="143"/>
      <c r="BB235" s="143"/>
      <c r="BC235" s="143"/>
      <c r="BD235" s="143"/>
      <c r="BE235" s="143"/>
      <c r="BF235" s="143"/>
      <c r="BG235" s="143"/>
      <c r="BH235" s="143"/>
      <c r="BI235" s="143"/>
      <c r="BJ235" s="143"/>
      <c r="BK235" s="143"/>
      <c r="BL235" s="143"/>
      <c r="BM235" s="143"/>
      <c r="BN235" s="143"/>
      <c r="BO235" s="143"/>
      <c r="BP235" s="143"/>
      <c r="BQ235" s="143"/>
      <c r="BR235" s="143"/>
      <c r="BS235" s="143"/>
      <c r="BT235" s="143"/>
    </row>
    <row r="236" spans="1:72" x14ac:dyDescent="0.35">
      <c r="A236" s="185"/>
      <c r="B236" s="179"/>
      <c r="C236" s="185"/>
      <c r="D236" s="185"/>
      <c r="E236" s="185"/>
      <c r="F236" s="185"/>
      <c r="G236" s="185"/>
      <c r="H236" s="185"/>
      <c r="I236" s="185"/>
      <c r="J236" s="185"/>
      <c r="K236" s="185"/>
      <c r="L236" s="185"/>
      <c r="M236" s="185"/>
      <c r="N236" s="185"/>
      <c r="O236" s="185"/>
      <c r="P236" s="185"/>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185"/>
      <c r="AL236" s="201"/>
      <c r="AM236" s="167"/>
      <c r="AN236" s="143"/>
      <c r="AO236" s="143"/>
      <c r="AP236" s="143"/>
      <c r="AQ236" s="143"/>
      <c r="AR236" s="143"/>
      <c r="AS236" s="143"/>
      <c r="AT236" s="143"/>
      <c r="AU236" s="143"/>
      <c r="AV236" s="143"/>
      <c r="AW236" s="143"/>
      <c r="AX236" s="143"/>
      <c r="AY236" s="143"/>
      <c r="AZ236" s="143"/>
      <c r="BA236" s="143"/>
      <c r="BB236" s="143"/>
      <c r="BC236" s="143"/>
      <c r="BD236" s="143"/>
      <c r="BE236" s="143"/>
      <c r="BF236" s="143"/>
      <c r="BG236" s="143"/>
      <c r="BH236" s="143"/>
      <c r="BI236" s="143"/>
      <c r="BJ236" s="143"/>
      <c r="BK236" s="143"/>
      <c r="BL236" s="143"/>
      <c r="BM236" s="143"/>
      <c r="BN236" s="143"/>
      <c r="BO236" s="143"/>
      <c r="BP236" s="143"/>
      <c r="BQ236" s="143"/>
      <c r="BR236" s="143"/>
      <c r="BS236" s="143"/>
      <c r="BT236" s="143"/>
    </row>
    <row r="237" spans="1:72" x14ac:dyDescent="0.35">
      <c r="A237" s="185"/>
      <c r="B237" s="179"/>
      <c r="C237" s="185"/>
      <c r="D237" s="185"/>
      <c r="E237" s="185"/>
      <c r="F237" s="185"/>
      <c r="G237" s="185"/>
      <c r="H237" s="185"/>
      <c r="I237" s="185"/>
      <c r="J237" s="185"/>
      <c r="K237" s="185"/>
      <c r="L237" s="185"/>
      <c r="M237" s="185"/>
      <c r="N237" s="185"/>
      <c r="O237" s="185"/>
      <c r="P237" s="185"/>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5"/>
      <c r="AL237" s="201"/>
      <c r="AM237" s="167"/>
      <c r="AN237" s="143"/>
      <c r="AO237" s="143"/>
      <c r="AP237" s="143"/>
      <c r="AQ237" s="143"/>
      <c r="AR237" s="143"/>
      <c r="AS237" s="143"/>
      <c r="AT237" s="143"/>
      <c r="AU237" s="143"/>
      <c r="AV237" s="143"/>
      <c r="AW237" s="143"/>
      <c r="AX237" s="143"/>
      <c r="AY237" s="143"/>
      <c r="AZ237" s="143"/>
      <c r="BA237" s="143"/>
      <c r="BB237" s="143"/>
      <c r="BC237" s="143"/>
      <c r="BD237" s="143"/>
      <c r="BE237" s="143"/>
      <c r="BF237" s="143"/>
      <c r="BG237" s="143"/>
      <c r="BH237" s="143"/>
      <c r="BI237" s="143"/>
      <c r="BJ237" s="143"/>
      <c r="BK237" s="143"/>
      <c r="BL237" s="143"/>
      <c r="BM237" s="143"/>
      <c r="BN237" s="143"/>
      <c r="BO237" s="143"/>
      <c r="BP237" s="143"/>
      <c r="BQ237" s="143"/>
      <c r="BR237" s="143"/>
      <c r="BS237" s="143"/>
      <c r="BT237" s="143"/>
    </row>
    <row r="238" spans="1:72" x14ac:dyDescent="0.35">
      <c r="A238" s="185"/>
      <c r="B238" s="179"/>
      <c r="C238" s="185"/>
      <c r="D238" s="185"/>
      <c r="E238" s="185"/>
      <c r="F238" s="185"/>
      <c r="G238" s="185"/>
      <c r="H238" s="185"/>
      <c r="I238" s="185"/>
      <c r="J238" s="185"/>
      <c r="K238" s="185"/>
      <c r="L238" s="185"/>
      <c r="M238" s="185"/>
      <c r="N238" s="185"/>
      <c r="O238" s="185"/>
      <c r="P238" s="185"/>
      <c r="Q238" s="185"/>
      <c r="R238" s="185"/>
      <c r="S238" s="185"/>
      <c r="T238" s="185"/>
      <c r="U238" s="185"/>
      <c r="V238" s="185"/>
      <c r="W238" s="185"/>
      <c r="X238" s="185"/>
      <c r="Y238" s="185"/>
      <c r="Z238" s="185"/>
      <c r="AA238" s="185"/>
      <c r="AB238" s="185"/>
      <c r="AC238" s="185"/>
      <c r="AD238" s="185"/>
      <c r="AE238" s="185"/>
      <c r="AF238" s="185"/>
      <c r="AG238" s="185"/>
      <c r="AH238" s="185"/>
      <c r="AI238" s="185"/>
      <c r="AJ238" s="185"/>
      <c r="AK238" s="185"/>
      <c r="AL238" s="201"/>
      <c r="AM238" s="167"/>
      <c r="AN238" s="143"/>
      <c r="AO238" s="143"/>
      <c r="AP238" s="143"/>
      <c r="AQ238" s="143"/>
      <c r="AR238" s="143"/>
      <c r="AS238" s="143"/>
      <c r="AT238" s="143"/>
      <c r="AU238" s="143"/>
      <c r="AV238" s="143"/>
      <c r="AW238" s="143"/>
      <c r="AX238" s="143"/>
      <c r="AY238" s="143"/>
      <c r="AZ238" s="143"/>
      <c r="BA238" s="143"/>
      <c r="BB238" s="143"/>
      <c r="BC238" s="143"/>
      <c r="BD238" s="143"/>
      <c r="BE238" s="143"/>
      <c r="BF238" s="143"/>
      <c r="BG238" s="143"/>
      <c r="BH238" s="143"/>
      <c r="BI238" s="143"/>
      <c r="BJ238" s="143"/>
      <c r="BK238" s="143"/>
      <c r="BL238" s="143"/>
      <c r="BM238" s="143"/>
      <c r="BN238" s="143"/>
      <c r="BO238" s="143"/>
      <c r="BP238" s="143"/>
      <c r="BQ238" s="143"/>
      <c r="BR238" s="143"/>
      <c r="BS238" s="143"/>
      <c r="BT238" s="143"/>
    </row>
    <row r="239" spans="1:72" x14ac:dyDescent="0.35">
      <c r="A239" s="185"/>
      <c r="B239" s="179"/>
      <c r="C239" s="185"/>
      <c r="D239" s="185"/>
      <c r="E239" s="185"/>
      <c r="F239" s="185"/>
      <c r="G239" s="185"/>
      <c r="H239" s="185"/>
      <c r="I239" s="185"/>
      <c r="J239" s="185"/>
      <c r="K239" s="185"/>
      <c r="L239" s="185"/>
      <c r="M239" s="185"/>
      <c r="N239" s="185"/>
      <c r="O239" s="185"/>
      <c r="P239" s="185"/>
      <c r="Q239" s="185"/>
      <c r="R239" s="185"/>
      <c r="S239" s="185"/>
      <c r="T239" s="185"/>
      <c r="U239" s="185"/>
      <c r="V239" s="185"/>
      <c r="W239" s="185"/>
      <c r="X239" s="185"/>
      <c r="Y239" s="185"/>
      <c r="Z239" s="185"/>
      <c r="AA239" s="185"/>
      <c r="AB239" s="185"/>
      <c r="AC239" s="185"/>
      <c r="AD239" s="185"/>
      <c r="AE239" s="185"/>
      <c r="AF239" s="185"/>
      <c r="AG239" s="185"/>
      <c r="AH239" s="185"/>
      <c r="AI239" s="185"/>
      <c r="AJ239" s="185"/>
      <c r="AK239" s="185"/>
      <c r="AL239" s="201"/>
      <c r="AM239" s="167"/>
      <c r="AN239" s="143"/>
      <c r="AO239" s="143"/>
      <c r="AP239" s="143"/>
      <c r="AQ239" s="143"/>
      <c r="AR239" s="143"/>
      <c r="AS239" s="143"/>
      <c r="AT239" s="143"/>
      <c r="AU239" s="143"/>
      <c r="AV239" s="143"/>
      <c r="AW239" s="143"/>
      <c r="AX239" s="143"/>
      <c r="AY239" s="143"/>
      <c r="AZ239" s="143"/>
      <c r="BA239" s="143"/>
      <c r="BB239" s="143"/>
      <c r="BC239" s="143"/>
      <c r="BD239" s="143"/>
      <c r="BE239" s="143"/>
      <c r="BF239" s="143"/>
      <c r="BG239" s="143"/>
      <c r="BH239" s="143"/>
      <c r="BI239" s="143"/>
      <c r="BJ239" s="143"/>
      <c r="BK239" s="143"/>
      <c r="BL239" s="143"/>
      <c r="BM239" s="143"/>
      <c r="BN239" s="143"/>
      <c r="BO239" s="143"/>
      <c r="BP239" s="143"/>
      <c r="BQ239" s="143"/>
      <c r="BR239" s="143"/>
      <c r="BS239" s="143"/>
      <c r="BT239" s="143"/>
    </row>
    <row r="240" spans="1:72" x14ac:dyDescent="0.35">
      <c r="A240" s="185"/>
      <c r="B240" s="179"/>
      <c r="C240" s="185"/>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201"/>
      <c r="AM240" s="167"/>
      <c r="AN240" s="143"/>
      <c r="AO240" s="143"/>
      <c r="AP240" s="143"/>
      <c r="AQ240" s="143"/>
      <c r="AR240" s="143"/>
      <c r="AS240" s="143"/>
      <c r="AT240" s="143"/>
      <c r="AU240" s="143"/>
      <c r="AV240" s="143"/>
      <c r="AW240" s="143"/>
      <c r="AX240" s="143"/>
      <c r="AY240" s="143"/>
      <c r="AZ240" s="143"/>
      <c r="BA240" s="143"/>
      <c r="BB240" s="143"/>
      <c r="BC240" s="143"/>
      <c r="BD240" s="143"/>
      <c r="BE240" s="143"/>
      <c r="BF240" s="143"/>
      <c r="BG240" s="143"/>
      <c r="BH240" s="143"/>
      <c r="BI240" s="143"/>
      <c r="BJ240" s="143"/>
      <c r="BK240" s="143"/>
      <c r="BL240" s="143"/>
      <c r="BM240" s="143"/>
      <c r="BN240" s="143"/>
      <c r="BO240" s="143"/>
      <c r="BP240" s="143"/>
      <c r="BQ240" s="143"/>
      <c r="BR240" s="143"/>
      <c r="BS240" s="143"/>
      <c r="BT240" s="143"/>
    </row>
    <row r="241" spans="1:72" x14ac:dyDescent="0.35">
      <c r="A241" s="185"/>
      <c r="B241" s="179"/>
      <c r="C241" s="185"/>
      <c r="D241" s="185"/>
      <c r="E241" s="185"/>
      <c r="F241" s="185"/>
      <c r="G241" s="185"/>
      <c r="H241" s="185"/>
      <c r="I241" s="185"/>
      <c r="J241" s="185"/>
      <c r="K241" s="185"/>
      <c r="L241" s="185"/>
      <c r="M241" s="185"/>
      <c r="N241" s="185"/>
      <c r="O241" s="185"/>
      <c r="P241" s="185"/>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85"/>
      <c r="AL241" s="201"/>
      <c r="AM241" s="167"/>
      <c r="AN241" s="143"/>
      <c r="AO241" s="143"/>
      <c r="AP241" s="143"/>
      <c r="AQ241" s="143"/>
      <c r="AR241" s="143"/>
      <c r="AS241" s="143"/>
      <c r="AT241" s="143"/>
      <c r="AU241" s="143"/>
      <c r="AV241" s="143"/>
      <c r="AW241" s="143"/>
      <c r="AX241" s="143"/>
      <c r="AY241" s="143"/>
      <c r="AZ241" s="143"/>
      <c r="BA241" s="143"/>
      <c r="BB241" s="143"/>
      <c r="BC241" s="143"/>
      <c r="BD241" s="143"/>
      <c r="BE241" s="143"/>
      <c r="BF241" s="143"/>
      <c r="BG241" s="143"/>
      <c r="BH241" s="143"/>
      <c r="BI241" s="143"/>
      <c r="BJ241" s="143"/>
      <c r="BK241" s="143"/>
      <c r="BL241" s="143"/>
      <c r="BM241" s="143"/>
      <c r="BN241" s="143"/>
      <c r="BO241" s="143"/>
      <c r="BP241" s="143"/>
      <c r="BQ241" s="143"/>
      <c r="BR241" s="143"/>
      <c r="BS241" s="143"/>
      <c r="BT241" s="143"/>
    </row>
    <row r="242" spans="1:72" x14ac:dyDescent="0.35">
      <c r="A242" s="185"/>
      <c r="B242" s="179"/>
      <c r="C242" s="185"/>
      <c r="D242" s="185"/>
      <c r="E242" s="185"/>
      <c r="F242" s="185"/>
      <c r="G242" s="185"/>
      <c r="H242" s="185"/>
      <c r="I242" s="185"/>
      <c r="J242" s="185"/>
      <c r="K242" s="185"/>
      <c r="L242" s="185"/>
      <c r="M242" s="185"/>
      <c r="N242" s="185"/>
      <c r="O242" s="185"/>
      <c r="P242" s="185"/>
      <c r="Q242" s="185"/>
      <c r="R242" s="185"/>
      <c r="S242" s="185"/>
      <c r="T242" s="185"/>
      <c r="U242" s="185"/>
      <c r="V242" s="185"/>
      <c r="W242" s="185"/>
      <c r="X242" s="185"/>
      <c r="Y242" s="185"/>
      <c r="Z242" s="185"/>
      <c r="AA242" s="185"/>
      <c r="AB242" s="185"/>
      <c r="AC242" s="185"/>
      <c r="AD242" s="185"/>
      <c r="AE242" s="185"/>
      <c r="AF242" s="185"/>
      <c r="AG242" s="185"/>
      <c r="AH242" s="185"/>
      <c r="AI242" s="185"/>
      <c r="AJ242" s="185"/>
      <c r="AK242" s="185"/>
      <c r="AL242" s="201"/>
      <c r="AM242" s="167"/>
      <c r="AN242" s="143"/>
      <c r="AO242" s="143"/>
      <c r="AP242" s="143"/>
      <c r="AQ242" s="143"/>
      <c r="AR242" s="143"/>
      <c r="AS242" s="143"/>
      <c r="AT242" s="143"/>
      <c r="AU242" s="143"/>
      <c r="AV242" s="143"/>
      <c r="AW242" s="143"/>
      <c r="AX242" s="143"/>
      <c r="AY242" s="143"/>
      <c r="AZ242" s="143"/>
      <c r="BA242" s="143"/>
      <c r="BB242" s="143"/>
      <c r="BC242" s="143"/>
      <c r="BD242" s="143"/>
      <c r="BE242" s="143"/>
      <c r="BF242" s="143"/>
      <c r="BG242" s="143"/>
      <c r="BH242" s="143"/>
      <c r="BI242" s="143"/>
      <c r="BJ242" s="143"/>
      <c r="BK242" s="143"/>
      <c r="BL242" s="143"/>
      <c r="BM242" s="143"/>
      <c r="BN242" s="143"/>
      <c r="BO242" s="143"/>
      <c r="BP242" s="143"/>
      <c r="BQ242" s="143"/>
      <c r="BR242" s="143"/>
      <c r="BS242" s="143"/>
      <c r="BT242" s="143"/>
    </row>
    <row r="243" spans="1:72" x14ac:dyDescent="0.35">
      <c r="A243" s="185"/>
      <c r="B243" s="179"/>
      <c r="C243" s="185"/>
      <c r="D243" s="185"/>
      <c r="E243" s="185"/>
      <c r="F243" s="185"/>
      <c r="G243" s="185"/>
      <c r="H243" s="185"/>
      <c r="I243" s="185"/>
      <c r="J243" s="185"/>
      <c r="K243" s="185"/>
      <c r="L243" s="185"/>
      <c r="M243" s="185"/>
      <c r="N243" s="185"/>
      <c r="O243" s="185"/>
      <c r="P243" s="185"/>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5"/>
      <c r="AL243" s="201"/>
      <c r="AM243" s="167"/>
      <c r="AN243" s="143"/>
      <c r="AO243" s="143"/>
      <c r="AP243" s="143"/>
      <c r="AQ243" s="143"/>
      <c r="AR243" s="143"/>
      <c r="AS243" s="143"/>
      <c r="AT243" s="143"/>
      <c r="AU243" s="143"/>
      <c r="AV243" s="143"/>
      <c r="AW243" s="143"/>
      <c r="AX243" s="143"/>
      <c r="AY243" s="143"/>
      <c r="AZ243" s="143"/>
      <c r="BA243" s="143"/>
      <c r="BB243" s="143"/>
      <c r="BC243" s="143"/>
      <c r="BD243" s="143"/>
      <c r="BE243" s="143"/>
      <c r="BF243" s="143"/>
      <c r="BG243" s="143"/>
      <c r="BH243" s="143"/>
      <c r="BI243" s="143"/>
      <c r="BJ243" s="143"/>
      <c r="BK243" s="143"/>
      <c r="BL243" s="143"/>
      <c r="BM243" s="143"/>
      <c r="BN243" s="143"/>
      <c r="BO243" s="143"/>
      <c r="BP243" s="143"/>
      <c r="BQ243" s="143"/>
      <c r="BR243" s="143"/>
      <c r="BS243" s="143"/>
      <c r="BT243" s="143"/>
    </row>
    <row r="244" spans="1:72" x14ac:dyDescent="0.35">
      <c r="A244" s="185"/>
      <c r="B244" s="179"/>
      <c r="C244" s="185"/>
      <c r="D244" s="185"/>
      <c r="E244" s="185"/>
      <c r="F244" s="185"/>
      <c r="G244" s="185"/>
      <c r="H244" s="185"/>
      <c r="I244" s="185"/>
      <c r="J244" s="185"/>
      <c r="K244" s="185"/>
      <c r="L244" s="185"/>
      <c r="M244" s="185"/>
      <c r="N244" s="185"/>
      <c r="O244" s="185"/>
      <c r="P244" s="185"/>
      <c r="Q244" s="185"/>
      <c r="R244" s="185"/>
      <c r="S244" s="185"/>
      <c r="T244" s="185"/>
      <c r="U244" s="185"/>
      <c r="V244" s="185"/>
      <c r="W244" s="185"/>
      <c r="X244" s="185"/>
      <c r="Y244" s="185"/>
      <c r="Z244" s="185"/>
      <c r="AA244" s="185"/>
      <c r="AB244" s="185"/>
      <c r="AC244" s="185"/>
      <c r="AD244" s="185"/>
      <c r="AE244" s="185"/>
      <c r="AF244" s="185"/>
      <c r="AG244" s="185"/>
      <c r="AH244" s="185"/>
      <c r="AI244" s="185"/>
      <c r="AJ244" s="185"/>
      <c r="AK244" s="185"/>
      <c r="AL244" s="201"/>
      <c r="AM244" s="167"/>
      <c r="AN244" s="143"/>
      <c r="AO244" s="143"/>
      <c r="AP244" s="143"/>
      <c r="AQ244" s="143"/>
      <c r="AR244" s="143"/>
      <c r="AS244" s="143"/>
      <c r="AT244" s="143"/>
      <c r="AU244" s="143"/>
      <c r="AV244" s="143"/>
      <c r="AW244" s="143"/>
      <c r="AX244" s="143"/>
      <c r="AY244" s="143"/>
      <c r="AZ244" s="143"/>
      <c r="BA244" s="143"/>
      <c r="BB244" s="143"/>
      <c r="BC244" s="143"/>
      <c r="BD244" s="143"/>
      <c r="BE244" s="143"/>
      <c r="BF244" s="143"/>
      <c r="BG244" s="143"/>
      <c r="BH244" s="143"/>
      <c r="BI244" s="143"/>
      <c r="BJ244" s="143"/>
      <c r="BK244" s="143"/>
      <c r="BL244" s="143"/>
      <c r="BM244" s="143"/>
      <c r="BN244" s="143"/>
      <c r="BO244" s="143"/>
      <c r="BP244" s="143"/>
      <c r="BQ244" s="143"/>
      <c r="BR244" s="143"/>
      <c r="BS244" s="143"/>
      <c r="BT244" s="143"/>
    </row>
    <row r="245" spans="1:72" x14ac:dyDescent="0.35">
      <c r="A245" s="185"/>
      <c r="B245" s="179"/>
      <c r="C245" s="185"/>
      <c r="D245" s="185"/>
      <c r="E245" s="185"/>
      <c r="F245" s="185"/>
      <c r="G245" s="185"/>
      <c r="H245" s="185"/>
      <c r="I245" s="185"/>
      <c r="J245" s="185"/>
      <c r="K245" s="185"/>
      <c r="L245" s="185"/>
      <c r="M245" s="185"/>
      <c r="N245" s="185"/>
      <c r="O245" s="185"/>
      <c r="P245" s="185"/>
      <c r="Q245" s="185"/>
      <c r="R245" s="185"/>
      <c r="S245" s="185"/>
      <c r="T245" s="185"/>
      <c r="U245" s="185"/>
      <c r="V245" s="185"/>
      <c r="W245" s="185"/>
      <c r="X245" s="185"/>
      <c r="Y245" s="185"/>
      <c r="Z245" s="185"/>
      <c r="AA245" s="185"/>
      <c r="AB245" s="185"/>
      <c r="AC245" s="185"/>
      <c r="AD245" s="185"/>
      <c r="AE245" s="185"/>
      <c r="AF245" s="185"/>
      <c r="AG245" s="185"/>
      <c r="AH245" s="185"/>
      <c r="AI245" s="185"/>
      <c r="AJ245" s="185"/>
      <c r="AK245" s="185"/>
      <c r="AL245" s="201"/>
      <c r="AM245" s="167"/>
      <c r="AN245" s="143"/>
      <c r="AO245" s="143"/>
      <c r="AP245" s="143"/>
      <c r="AQ245" s="143"/>
      <c r="AR245" s="143"/>
      <c r="AS245" s="143"/>
      <c r="AT245" s="143"/>
      <c r="AU245" s="143"/>
      <c r="AV245" s="143"/>
      <c r="AW245" s="143"/>
      <c r="AX245" s="143"/>
      <c r="AY245" s="143"/>
      <c r="AZ245" s="143"/>
      <c r="BA245" s="143"/>
      <c r="BB245" s="143"/>
      <c r="BC245" s="143"/>
      <c r="BD245" s="143"/>
      <c r="BE245" s="143"/>
      <c r="BF245" s="143"/>
      <c r="BG245" s="143"/>
      <c r="BH245" s="143"/>
      <c r="BI245" s="143"/>
      <c r="BJ245" s="143"/>
      <c r="BK245" s="143"/>
      <c r="BL245" s="143"/>
      <c r="BM245" s="143"/>
      <c r="BN245" s="143"/>
      <c r="BO245" s="143"/>
      <c r="BP245" s="143"/>
      <c r="BQ245" s="143"/>
      <c r="BR245" s="143"/>
      <c r="BS245" s="143"/>
      <c r="BT245" s="143"/>
    </row>
    <row r="246" spans="1:72" x14ac:dyDescent="0.35">
      <c r="A246" s="185"/>
      <c r="B246" s="179"/>
      <c r="C246" s="185"/>
      <c r="D246" s="185"/>
      <c r="E246" s="185"/>
      <c r="F246" s="185"/>
      <c r="G246" s="185"/>
      <c r="H246" s="185"/>
      <c r="I246" s="185"/>
      <c r="J246" s="185"/>
      <c r="K246" s="185"/>
      <c r="L246" s="185"/>
      <c r="M246" s="185"/>
      <c r="N246" s="185"/>
      <c r="O246" s="185"/>
      <c r="P246" s="185"/>
      <c r="Q246" s="185"/>
      <c r="R246" s="185"/>
      <c r="S246" s="185"/>
      <c r="T246" s="185"/>
      <c r="U246" s="185"/>
      <c r="V246" s="185"/>
      <c r="W246" s="185"/>
      <c r="X246" s="185"/>
      <c r="Y246" s="185"/>
      <c r="Z246" s="185"/>
      <c r="AA246" s="185"/>
      <c r="AB246" s="185"/>
      <c r="AC246" s="185"/>
      <c r="AD246" s="185"/>
      <c r="AE246" s="185"/>
      <c r="AF246" s="185"/>
      <c r="AG246" s="185"/>
      <c r="AH246" s="185"/>
      <c r="AI246" s="185"/>
      <c r="AJ246" s="185"/>
      <c r="AK246" s="185"/>
      <c r="AL246" s="201"/>
      <c r="AM246" s="167"/>
      <c r="AN246" s="143"/>
      <c r="AO246" s="143"/>
      <c r="AP246" s="143"/>
      <c r="AQ246" s="143"/>
      <c r="AR246" s="143"/>
      <c r="AS246" s="143"/>
      <c r="AT246" s="143"/>
      <c r="AU246" s="143"/>
      <c r="AV246" s="143"/>
      <c r="AW246" s="143"/>
      <c r="AX246" s="143"/>
      <c r="AY246" s="143"/>
      <c r="AZ246" s="143"/>
      <c r="BA246" s="143"/>
      <c r="BB246" s="143"/>
      <c r="BC246" s="143"/>
      <c r="BD246" s="143"/>
      <c r="BE246" s="143"/>
      <c r="BF246" s="143"/>
      <c r="BG246" s="143"/>
      <c r="BH246" s="143"/>
      <c r="BI246" s="143"/>
      <c r="BJ246" s="143"/>
      <c r="BK246" s="143"/>
      <c r="BL246" s="143"/>
      <c r="BM246" s="143"/>
      <c r="BN246" s="143"/>
      <c r="BO246" s="143"/>
      <c r="BP246" s="143"/>
      <c r="BQ246" s="143"/>
      <c r="BR246" s="143"/>
      <c r="BS246" s="143"/>
      <c r="BT246" s="143"/>
    </row>
    <row r="247" spans="1:72" x14ac:dyDescent="0.35">
      <c r="A247" s="185"/>
      <c r="B247" s="179"/>
      <c r="C247" s="185"/>
      <c r="D247" s="185"/>
      <c r="E247" s="185"/>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201"/>
      <c r="AM247" s="167"/>
      <c r="AN247" s="143"/>
      <c r="AO247" s="143"/>
      <c r="AP247" s="143"/>
      <c r="AQ247" s="143"/>
      <c r="AR247" s="143"/>
      <c r="AS247" s="143"/>
      <c r="AT247" s="143"/>
      <c r="AU247" s="143"/>
      <c r="AV247" s="143"/>
      <c r="AW247" s="143"/>
      <c r="AX247" s="143"/>
      <c r="AY247" s="143"/>
      <c r="AZ247" s="143"/>
      <c r="BA247" s="143"/>
      <c r="BB247" s="143"/>
      <c r="BC247" s="143"/>
      <c r="BD247" s="143"/>
      <c r="BE247" s="143"/>
      <c r="BF247" s="143"/>
      <c r="BG247" s="143"/>
      <c r="BH247" s="143"/>
      <c r="BI247" s="143"/>
      <c r="BJ247" s="143"/>
      <c r="BK247" s="143"/>
      <c r="BL247" s="143"/>
      <c r="BM247" s="143"/>
      <c r="BN247" s="143"/>
      <c r="BO247" s="143"/>
      <c r="BP247" s="143"/>
      <c r="BQ247" s="143"/>
      <c r="BR247" s="143"/>
      <c r="BS247" s="143"/>
      <c r="BT247" s="143"/>
    </row>
    <row r="248" spans="1:72" x14ac:dyDescent="0.35">
      <c r="A248" s="185"/>
      <c r="B248" s="179"/>
      <c r="C248" s="185"/>
      <c r="D248" s="185"/>
      <c r="E248" s="185"/>
      <c r="F248" s="185"/>
      <c r="G248" s="185"/>
      <c r="H248" s="185"/>
      <c r="I248" s="185"/>
      <c r="J248" s="185"/>
      <c r="K248" s="185"/>
      <c r="L248" s="185"/>
      <c r="M248" s="185"/>
      <c r="N248" s="185"/>
      <c r="O248" s="185"/>
      <c r="P248" s="185"/>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5"/>
      <c r="AL248" s="201"/>
      <c r="AM248" s="167"/>
      <c r="AN248" s="143"/>
      <c r="AO248" s="143"/>
      <c r="AP248" s="143"/>
      <c r="AQ248" s="143"/>
      <c r="AR248" s="143"/>
      <c r="AS248" s="143"/>
      <c r="AT248" s="143"/>
      <c r="AU248" s="143"/>
      <c r="AV248" s="143"/>
      <c r="AW248" s="143"/>
      <c r="AX248" s="143"/>
      <c r="AY248" s="143"/>
      <c r="AZ248" s="143"/>
      <c r="BA248" s="143"/>
      <c r="BB248" s="143"/>
      <c r="BC248" s="143"/>
      <c r="BD248" s="143"/>
      <c r="BE248" s="143"/>
      <c r="BF248" s="143"/>
      <c r="BG248" s="143"/>
      <c r="BH248" s="143"/>
      <c r="BI248" s="143"/>
      <c r="BJ248" s="143"/>
      <c r="BK248" s="143"/>
      <c r="BL248" s="143"/>
      <c r="BM248" s="143"/>
      <c r="BN248" s="143"/>
      <c r="BO248" s="143"/>
      <c r="BP248" s="143"/>
      <c r="BQ248" s="143"/>
      <c r="BR248" s="143"/>
      <c r="BS248" s="143"/>
      <c r="BT248" s="143"/>
    </row>
    <row r="249" spans="1:72" x14ac:dyDescent="0.35">
      <c r="A249" s="185"/>
      <c r="B249" s="179"/>
      <c r="C249" s="185"/>
      <c r="D249" s="185"/>
      <c r="E249" s="185"/>
      <c r="F249" s="185"/>
      <c r="G249" s="185"/>
      <c r="H249" s="185"/>
      <c r="I249" s="185"/>
      <c r="J249" s="185"/>
      <c r="K249" s="185"/>
      <c r="L249" s="185"/>
      <c r="M249" s="185"/>
      <c r="N249" s="185"/>
      <c r="O249" s="185"/>
      <c r="P249" s="185"/>
      <c r="Q249" s="185"/>
      <c r="R249" s="185"/>
      <c r="S249" s="185"/>
      <c r="T249" s="185"/>
      <c r="U249" s="185"/>
      <c r="V249" s="185"/>
      <c r="W249" s="185"/>
      <c r="X249" s="185"/>
      <c r="Y249" s="185"/>
      <c r="Z249" s="185"/>
      <c r="AA249" s="185"/>
      <c r="AB249" s="185"/>
      <c r="AC249" s="185"/>
      <c r="AD249" s="185"/>
      <c r="AE249" s="185"/>
      <c r="AF249" s="185"/>
      <c r="AG249" s="185"/>
      <c r="AH249" s="185"/>
      <c r="AI249" s="185"/>
      <c r="AJ249" s="185"/>
      <c r="AK249" s="185"/>
      <c r="AL249" s="201"/>
      <c r="AM249" s="167"/>
      <c r="AN249" s="143"/>
      <c r="AO249" s="143"/>
      <c r="AP249" s="143"/>
      <c r="AQ249" s="143"/>
      <c r="AR249" s="143"/>
      <c r="AS249" s="143"/>
      <c r="AT249" s="143"/>
      <c r="AU249" s="143"/>
      <c r="AV249" s="143"/>
      <c r="AW249" s="143"/>
      <c r="AX249" s="143"/>
      <c r="AY249" s="143"/>
      <c r="AZ249" s="143"/>
      <c r="BA249" s="143"/>
      <c r="BB249" s="143"/>
      <c r="BC249" s="143"/>
      <c r="BD249" s="143"/>
      <c r="BE249" s="143"/>
      <c r="BF249" s="143"/>
      <c r="BG249" s="143"/>
      <c r="BH249" s="143"/>
      <c r="BI249" s="143"/>
      <c r="BJ249" s="143"/>
      <c r="BK249" s="143"/>
      <c r="BL249" s="143"/>
      <c r="BM249" s="143"/>
      <c r="BN249" s="143"/>
      <c r="BO249" s="143"/>
      <c r="BP249" s="143"/>
      <c r="BQ249" s="143"/>
      <c r="BR249" s="143"/>
      <c r="BS249" s="143"/>
      <c r="BT249" s="143"/>
    </row>
    <row r="250" spans="1:72" x14ac:dyDescent="0.35">
      <c r="A250" s="185"/>
      <c r="B250" s="179"/>
      <c r="C250" s="185"/>
      <c r="D250" s="185"/>
      <c r="E250" s="185"/>
      <c r="F250" s="185"/>
      <c r="G250" s="185"/>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201"/>
      <c r="AM250" s="167"/>
      <c r="AN250" s="143"/>
      <c r="AO250" s="143"/>
      <c r="AP250" s="143"/>
      <c r="AQ250" s="143"/>
      <c r="AR250" s="143"/>
      <c r="AS250" s="143"/>
      <c r="AT250" s="143"/>
      <c r="AU250" s="143"/>
      <c r="AV250" s="143"/>
      <c r="AW250" s="143"/>
      <c r="AX250" s="143"/>
      <c r="AY250" s="143"/>
      <c r="AZ250" s="143"/>
      <c r="BA250" s="143"/>
      <c r="BB250" s="143"/>
      <c r="BC250" s="143"/>
      <c r="BD250" s="143"/>
      <c r="BE250" s="143"/>
      <c r="BF250" s="143"/>
      <c r="BG250" s="143"/>
      <c r="BH250" s="143"/>
      <c r="BI250" s="143"/>
      <c r="BJ250" s="143"/>
      <c r="BK250" s="143"/>
      <c r="BL250" s="143"/>
      <c r="BM250" s="143"/>
      <c r="BN250" s="143"/>
      <c r="BO250" s="143"/>
      <c r="BP250" s="143"/>
      <c r="BQ250" s="143"/>
      <c r="BR250" s="143"/>
      <c r="BS250" s="143"/>
      <c r="BT250" s="143"/>
    </row>
    <row r="251" spans="1:72" x14ac:dyDescent="0.35">
      <c r="A251" s="185"/>
      <c r="B251" s="179"/>
      <c r="C251" s="185"/>
      <c r="D251" s="185"/>
      <c r="E251" s="185"/>
      <c r="F251" s="185"/>
      <c r="G251" s="185"/>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201"/>
      <c r="AM251" s="167"/>
      <c r="AN251" s="143"/>
      <c r="AO251" s="143"/>
      <c r="AP251" s="143"/>
      <c r="AQ251" s="143"/>
      <c r="AR251" s="143"/>
      <c r="AS251" s="143"/>
      <c r="AT251" s="143"/>
      <c r="AU251" s="143"/>
      <c r="AV251" s="143"/>
      <c r="AW251" s="143"/>
      <c r="AX251" s="143"/>
      <c r="AY251" s="143"/>
      <c r="AZ251" s="143"/>
      <c r="BA251" s="143"/>
      <c r="BB251" s="143"/>
      <c r="BC251" s="143"/>
      <c r="BD251" s="143"/>
      <c r="BE251" s="143"/>
      <c r="BF251" s="143"/>
      <c r="BG251" s="143"/>
      <c r="BH251" s="143"/>
      <c r="BI251" s="143"/>
      <c r="BJ251" s="143"/>
      <c r="BK251" s="143"/>
      <c r="BL251" s="143"/>
      <c r="BM251" s="143"/>
      <c r="BN251" s="143"/>
      <c r="BO251" s="143"/>
      <c r="BP251" s="143"/>
      <c r="BQ251" s="143"/>
      <c r="BR251" s="143"/>
      <c r="BS251" s="143"/>
      <c r="BT251" s="143"/>
    </row>
    <row r="252" spans="1:72" x14ac:dyDescent="0.35">
      <c r="A252" s="185"/>
      <c r="B252" s="179"/>
      <c r="C252" s="185"/>
      <c r="D252" s="185"/>
      <c r="E252" s="185"/>
      <c r="F252" s="185"/>
      <c r="G252" s="185"/>
      <c r="H252" s="185"/>
      <c r="I252" s="185"/>
      <c r="J252" s="185"/>
      <c r="K252" s="185"/>
      <c r="L252" s="185"/>
      <c r="M252" s="185"/>
      <c r="N252" s="185"/>
      <c r="O252" s="185"/>
      <c r="P252" s="185"/>
      <c r="Q252" s="185"/>
      <c r="R252" s="185"/>
      <c r="S252" s="185"/>
      <c r="T252" s="185"/>
      <c r="U252" s="185"/>
      <c r="V252" s="185"/>
      <c r="W252" s="185"/>
      <c r="X252" s="185"/>
      <c r="Y252" s="185"/>
      <c r="Z252" s="185"/>
      <c r="AA252" s="185"/>
      <c r="AB252" s="185"/>
      <c r="AC252" s="185"/>
      <c r="AD252" s="185"/>
      <c r="AE252" s="185"/>
      <c r="AF252" s="185"/>
      <c r="AG252" s="185"/>
      <c r="AH252" s="185"/>
      <c r="AI252" s="185"/>
      <c r="AJ252" s="185"/>
      <c r="AK252" s="185"/>
      <c r="AL252" s="201"/>
      <c r="AM252" s="167"/>
      <c r="AN252" s="143"/>
      <c r="AO252" s="143"/>
      <c r="AP252" s="143"/>
      <c r="AQ252" s="143"/>
      <c r="AR252" s="143"/>
      <c r="AS252" s="143"/>
      <c r="AT252" s="143"/>
      <c r="AU252" s="143"/>
      <c r="AV252" s="143"/>
      <c r="AW252" s="143"/>
      <c r="AX252" s="143"/>
      <c r="AY252" s="143"/>
      <c r="AZ252" s="143"/>
      <c r="BA252" s="143"/>
      <c r="BB252" s="143"/>
      <c r="BC252" s="143"/>
      <c r="BD252" s="143"/>
      <c r="BE252" s="143"/>
      <c r="BF252" s="143"/>
      <c r="BG252" s="143"/>
      <c r="BH252" s="143"/>
      <c r="BI252" s="143"/>
      <c r="BJ252" s="143"/>
      <c r="BK252" s="143"/>
      <c r="BL252" s="143"/>
      <c r="BM252" s="143"/>
      <c r="BN252" s="143"/>
      <c r="BO252" s="143"/>
      <c r="BP252" s="143"/>
      <c r="BQ252" s="143"/>
      <c r="BR252" s="143"/>
      <c r="BS252" s="143"/>
      <c r="BT252" s="143"/>
    </row>
    <row r="253" spans="1:72" x14ac:dyDescent="0.35">
      <c r="A253" s="185"/>
      <c r="B253" s="179"/>
      <c r="C253" s="185"/>
      <c r="D253" s="185"/>
      <c r="E253" s="185"/>
      <c r="F253" s="185"/>
      <c r="G253" s="185"/>
      <c r="H253" s="185"/>
      <c r="I253" s="185"/>
      <c r="J253" s="185"/>
      <c r="K253" s="185"/>
      <c r="L253" s="185"/>
      <c r="M253" s="185"/>
      <c r="N253" s="185"/>
      <c r="O253" s="185"/>
      <c r="P253" s="185"/>
      <c r="Q253" s="185"/>
      <c r="R253" s="185"/>
      <c r="S253" s="185"/>
      <c r="T253" s="185"/>
      <c r="U253" s="185"/>
      <c r="V253" s="185"/>
      <c r="W253" s="185"/>
      <c r="X253" s="185"/>
      <c r="Y253" s="185"/>
      <c r="Z253" s="185"/>
      <c r="AA253" s="185"/>
      <c r="AB253" s="185"/>
      <c r="AC253" s="185"/>
      <c r="AD253" s="185"/>
      <c r="AE253" s="185"/>
      <c r="AF253" s="185"/>
      <c r="AG253" s="185"/>
      <c r="AH253" s="185"/>
      <c r="AI253" s="185"/>
      <c r="AJ253" s="185"/>
      <c r="AK253" s="185"/>
      <c r="AL253" s="201"/>
      <c r="AM253" s="167"/>
      <c r="AN253" s="143"/>
      <c r="AO253" s="143"/>
      <c r="AP253" s="143"/>
      <c r="AQ253" s="143"/>
      <c r="AR253" s="143"/>
      <c r="AS253" s="143"/>
      <c r="AT253" s="143"/>
      <c r="AU253" s="143"/>
      <c r="AV253" s="143"/>
      <c r="AW253" s="143"/>
      <c r="AX253" s="143"/>
      <c r="AY253" s="143"/>
      <c r="AZ253" s="143"/>
      <c r="BA253" s="143"/>
      <c r="BB253" s="143"/>
      <c r="BC253" s="143"/>
      <c r="BD253" s="143"/>
      <c r="BE253" s="143"/>
      <c r="BF253" s="143"/>
      <c r="BG253" s="143"/>
      <c r="BH253" s="143"/>
      <c r="BI253" s="143"/>
      <c r="BJ253" s="143"/>
      <c r="BK253" s="143"/>
      <c r="BL253" s="143"/>
      <c r="BM253" s="143"/>
      <c r="BN253" s="143"/>
      <c r="BO253" s="143"/>
      <c r="BP253" s="143"/>
      <c r="BQ253" s="143"/>
      <c r="BR253" s="143"/>
      <c r="BS253" s="143"/>
      <c r="BT253" s="143"/>
    </row>
    <row r="254" spans="1:72" x14ac:dyDescent="0.35">
      <c r="A254" s="185"/>
      <c r="B254" s="179"/>
      <c r="C254" s="185"/>
      <c r="D254" s="185"/>
      <c r="E254" s="185"/>
      <c r="F254" s="185"/>
      <c r="G254" s="185"/>
      <c r="H254" s="185"/>
      <c r="I254" s="185"/>
      <c r="J254" s="185"/>
      <c r="K254" s="185"/>
      <c r="L254" s="185"/>
      <c r="M254" s="185"/>
      <c r="N254" s="185"/>
      <c r="O254" s="185"/>
      <c r="P254" s="185"/>
      <c r="Q254" s="185"/>
      <c r="R254" s="185"/>
      <c r="S254" s="185"/>
      <c r="T254" s="185"/>
      <c r="U254" s="185"/>
      <c r="V254" s="185"/>
      <c r="W254" s="185"/>
      <c r="X254" s="185"/>
      <c r="Y254" s="185"/>
      <c r="Z254" s="185"/>
      <c r="AA254" s="185"/>
      <c r="AB254" s="185"/>
      <c r="AC254" s="185"/>
      <c r="AD254" s="185"/>
      <c r="AE254" s="185"/>
      <c r="AF254" s="185"/>
      <c r="AG254" s="185"/>
      <c r="AH254" s="185"/>
      <c r="AI254" s="185"/>
      <c r="AJ254" s="185"/>
      <c r="AK254" s="185"/>
      <c r="AL254" s="201"/>
      <c r="AM254" s="167"/>
      <c r="AN254" s="143"/>
      <c r="AO254" s="143"/>
      <c r="AP254" s="143"/>
      <c r="AQ254" s="143"/>
      <c r="AR254" s="143"/>
      <c r="AS254" s="143"/>
      <c r="AT254" s="143"/>
      <c r="AU254" s="143"/>
      <c r="AV254" s="143"/>
      <c r="AW254" s="143"/>
      <c r="AX254" s="143"/>
      <c r="AY254" s="143"/>
      <c r="AZ254" s="143"/>
      <c r="BA254" s="143"/>
      <c r="BB254" s="143"/>
      <c r="BC254" s="143"/>
      <c r="BD254" s="143"/>
      <c r="BE254" s="143"/>
      <c r="BF254" s="143"/>
      <c r="BG254" s="143"/>
      <c r="BH254" s="143"/>
      <c r="BI254" s="143"/>
      <c r="BJ254" s="143"/>
      <c r="BK254" s="143"/>
      <c r="BL254" s="143"/>
      <c r="BM254" s="143"/>
      <c r="BN254" s="143"/>
      <c r="BO254" s="143"/>
      <c r="BP254" s="143"/>
      <c r="BQ254" s="143"/>
      <c r="BR254" s="143"/>
      <c r="BS254" s="143"/>
      <c r="BT254" s="143"/>
    </row>
    <row r="255" spans="1:72" x14ac:dyDescent="0.35">
      <c r="A255" s="185"/>
      <c r="B255" s="179"/>
      <c r="C255" s="185"/>
      <c r="D255" s="185"/>
      <c r="E255" s="185"/>
      <c r="F255" s="185"/>
      <c r="G255" s="185"/>
      <c r="H255" s="185"/>
      <c r="I255" s="185"/>
      <c r="J255" s="185"/>
      <c r="K255" s="185"/>
      <c r="L255" s="185"/>
      <c r="M255" s="185"/>
      <c r="N255" s="185"/>
      <c r="O255" s="185"/>
      <c r="P255" s="185"/>
      <c r="Q255" s="185"/>
      <c r="R255" s="185"/>
      <c r="S255" s="185"/>
      <c r="T255" s="185"/>
      <c r="U255" s="185"/>
      <c r="V255" s="185"/>
      <c r="W255" s="185"/>
      <c r="X255" s="185"/>
      <c r="Y255" s="185"/>
      <c r="Z255" s="185"/>
      <c r="AA255" s="185"/>
      <c r="AB255" s="185"/>
      <c r="AC255" s="185"/>
      <c r="AD255" s="185"/>
      <c r="AE255" s="185"/>
      <c r="AF255" s="185"/>
      <c r="AG255" s="185"/>
      <c r="AH255" s="185"/>
      <c r="AI255" s="185"/>
      <c r="AJ255" s="185"/>
      <c r="AK255" s="185"/>
      <c r="AL255" s="201"/>
      <c r="AM255" s="167"/>
      <c r="AN255" s="143"/>
      <c r="AO255" s="143"/>
      <c r="AP255" s="143"/>
      <c r="AQ255" s="143"/>
      <c r="AR255" s="143"/>
      <c r="AS255" s="143"/>
      <c r="AT255" s="143"/>
      <c r="AU255" s="143"/>
      <c r="AV255" s="143"/>
      <c r="AW255" s="143"/>
      <c r="AX255" s="143"/>
      <c r="AY255" s="143"/>
      <c r="AZ255" s="143"/>
      <c r="BA255" s="143"/>
      <c r="BB255" s="143"/>
      <c r="BC255" s="143"/>
      <c r="BD255" s="143"/>
      <c r="BE255" s="143"/>
      <c r="BF255" s="143"/>
      <c r="BG255" s="143"/>
      <c r="BH255" s="143"/>
      <c r="BI255" s="143"/>
      <c r="BJ255" s="143"/>
      <c r="BK255" s="143"/>
      <c r="BL255" s="143"/>
      <c r="BM255" s="143"/>
      <c r="BN255" s="143"/>
      <c r="BO255" s="143"/>
      <c r="BP255" s="143"/>
      <c r="BQ255" s="143"/>
      <c r="BR255" s="143"/>
      <c r="BS255" s="143"/>
      <c r="BT255" s="143"/>
    </row>
    <row r="256" spans="1:72" x14ac:dyDescent="0.35">
      <c r="A256" s="185"/>
      <c r="B256" s="179"/>
      <c r="C256" s="185"/>
      <c r="D256" s="185"/>
      <c r="E256" s="185"/>
      <c r="F256" s="185"/>
      <c r="G256" s="185"/>
      <c r="H256" s="185"/>
      <c r="I256" s="185"/>
      <c r="J256" s="185"/>
      <c r="K256" s="185"/>
      <c r="L256" s="185"/>
      <c r="M256" s="185"/>
      <c r="N256" s="185"/>
      <c r="O256" s="185"/>
      <c r="P256" s="185"/>
      <c r="Q256" s="185"/>
      <c r="R256" s="185"/>
      <c r="S256" s="185"/>
      <c r="T256" s="185"/>
      <c r="U256" s="185"/>
      <c r="V256" s="185"/>
      <c r="W256" s="185"/>
      <c r="X256" s="185"/>
      <c r="Y256" s="185"/>
      <c r="Z256" s="185"/>
      <c r="AA256" s="185"/>
      <c r="AB256" s="185"/>
      <c r="AC256" s="185"/>
      <c r="AD256" s="185"/>
      <c r="AE256" s="185"/>
      <c r="AF256" s="185"/>
      <c r="AG256" s="185"/>
      <c r="AH256" s="185"/>
      <c r="AI256" s="185"/>
      <c r="AJ256" s="185"/>
      <c r="AK256" s="185"/>
      <c r="AL256" s="201"/>
      <c r="AM256" s="167"/>
      <c r="AN256" s="143"/>
      <c r="AO256" s="143"/>
      <c r="AP256" s="143"/>
      <c r="AQ256" s="143"/>
      <c r="AR256" s="143"/>
      <c r="AS256" s="143"/>
      <c r="AT256" s="143"/>
      <c r="AU256" s="143"/>
      <c r="AV256" s="143"/>
      <c r="AW256" s="143"/>
      <c r="AX256" s="143"/>
      <c r="AY256" s="143"/>
      <c r="AZ256" s="143"/>
      <c r="BA256" s="143"/>
      <c r="BB256" s="143"/>
      <c r="BC256" s="143"/>
      <c r="BD256" s="143"/>
      <c r="BE256" s="143"/>
      <c r="BF256" s="143"/>
      <c r="BG256" s="143"/>
      <c r="BH256" s="143"/>
      <c r="BI256" s="143"/>
      <c r="BJ256" s="143"/>
      <c r="BK256" s="143"/>
      <c r="BL256" s="143"/>
      <c r="BM256" s="143"/>
      <c r="BN256" s="143"/>
      <c r="BO256" s="143"/>
      <c r="BP256" s="143"/>
      <c r="BQ256" s="143"/>
      <c r="BR256" s="143"/>
      <c r="BS256" s="143"/>
      <c r="BT256" s="143"/>
    </row>
    <row r="257" spans="1:72" x14ac:dyDescent="0.35">
      <c r="A257" s="185"/>
      <c r="B257" s="179"/>
      <c r="C257" s="185"/>
      <c r="D257" s="185"/>
      <c r="E257" s="185"/>
      <c r="F257" s="185"/>
      <c r="G257" s="185"/>
      <c r="H257" s="185"/>
      <c r="I257" s="185"/>
      <c r="J257" s="185"/>
      <c r="K257" s="185"/>
      <c r="L257" s="185"/>
      <c r="M257" s="185"/>
      <c r="N257" s="185"/>
      <c r="O257" s="185"/>
      <c r="P257" s="185"/>
      <c r="Q257" s="185"/>
      <c r="R257" s="185"/>
      <c r="S257" s="185"/>
      <c r="T257" s="185"/>
      <c r="U257" s="185"/>
      <c r="V257" s="185"/>
      <c r="W257" s="185"/>
      <c r="X257" s="185"/>
      <c r="Y257" s="185"/>
      <c r="Z257" s="185"/>
      <c r="AA257" s="185"/>
      <c r="AB257" s="185"/>
      <c r="AC257" s="185"/>
      <c r="AD257" s="185"/>
      <c r="AE257" s="185"/>
      <c r="AF257" s="185"/>
      <c r="AG257" s="185"/>
      <c r="AH257" s="185"/>
      <c r="AI257" s="185"/>
      <c r="AJ257" s="185"/>
      <c r="AK257" s="185"/>
      <c r="AL257" s="201"/>
      <c r="AM257" s="167"/>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3"/>
      <c r="BR257" s="143"/>
      <c r="BS257" s="143"/>
      <c r="BT257" s="143"/>
    </row>
    <row r="258" spans="1:72" x14ac:dyDescent="0.35">
      <c r="A258" s="185"/>
      <c r="B258" s="179"/>
      <c r="C258" s="185"/>
      <c r="D258" s="185"/>
      <c r="E258" s="185"/>
      <c r="F258" s="185"/>
      <c r="G258" s="185"/>
      <c r="H258" s="185"/>
      <c r="I258" s="185"/>
      <c r="J258" s="185"/>
      <c r="K258" s="185"/>
      <c r="L258" s="185"/>
      <c r="M258" s="185"/>
      <c r="N258" s="185"/>
      <c r="O258" s="185"/>
      <c r="P258" s="185"/>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5"/>
      <c r="AL258" s="201"/>
      <c r="AM258" s="167"/>
      <c r="AN258" s="143"/>
      <c r="AO258" s="143"/>
      <c r="AP258" s="143"/>
      <c r="AQ258" s="143"/>
      <c r="AR258" s="143"/>
      <c r="AS258" s="143"/>
      <c r="AT258" s="143"/>
      <c r="AU258" s="143"/>
      <c r="AV258" s="143"/>
      <c r="AW258" s="143"/>
      <c r="AX258" s="143"/>
      <c r="AY258" s="143"/>
      <c r="AZ258" s="143"/>
      <c r="BA258" s="143"/>
      <c r="BB258" s="143"/>
      <c r="BC258" s="143"/>
      <c r="BD258" s="143"/>
      <c r="BE258" s="143"/>
      <c r="BF258" s="143"/>
      <c r="BG258" s="143"/>
      <c r="BH258" s="143"/>
      <c r="BI258" s="143"/>
      <c r="BJ258" s="143"/>
      <c r="BK258" s="143"/>
      <c r="BL258" s="143"/>
      <c r="BM258" s="143"/>
      <c r="BN258" s="143"/>
      <c r="BO258" s="143"/>
      <c r="BP258" s="143"/>
      <c r="BQ258" s="143"/>
      <c r="BR258" s="143"/>
      <c r="BS258" s="143"/>
      <c r="BT258" s="143"/>
    </row>
    <row r="259" spans="1:72" x14ac:dyDescent="0.35">
      <c r="A259" s="185"/>
      <c r="B259" s="179"/>
      <c r="C259" s="185"/>
      <c r="D259" s="185"/>
      <c r="E259" s="185"/>
      <c r="F259" s="185"/>
      <c r="G259" s="185"/>
      <c r="H259" s="185"/>
      <c r="I259" s="185"/>
      <c r="J259" s="185"/>
      <c r="K259" s="185"/>
      <c r="L259" s="185"/>
      <c r="M259" s="185"/>
      <c r="N259" s="185"/>
      <c r="O259" s="185"/>
      <c r="P259" s="185"/>
      <c r="Q259" s="185"/>
      <c r="R259" s="185"/>
      <c r="S259" s="185"/>
      <c r="T259" s="185"/>
      <c r="U259" s="185"/>
      <c r="V259" s="185"/>
      <c r="W259" s="185"/>
      <c r="X259" s="185"/>
      <c r="Y259" s="185"/>
      <c r="Z259" s="185"/>
      <c r="AA259" s="185"/>
      <c r="AB259" s="185"/>
      <c r="AC259" s="185"/>
      <c r="AD259" s="185"/>
      <c r="AE259" s="185"/>
      <c r="AF259" s="185"/>
      <c r="AG259" s="185"/>
      <c r="AH259" s="185"/>
      <c r="AI259" s="185"/>
      <c r="AJ259" s="185"/>
      <c r="AK259" s="185"/>
      <c r="AL259" s="201"/>
      <c r="AM259" s="167"/>
      <c r="AN259" s="143"/>
      <c r="AO259" s="143"/>
      <c r="AP259" s="143"/>
      <c r="AQ259" s="143"/>
      <c r="AR259" s="143"/>
      <c r="AS259" s="143"/>
      <c r="AT259" s="143"/>
      <c r="AU259" s="143"/>
      <c r="AV259" s="143"/>
      <c r="AW259" s="143"/>
      <c r="AX259" s="143"/>
      <c r="AY259" s="143"/>
      <c r="AZ259" s="143"/>
      <c r="BA259" s="143"/>
      <c r="BB259" s="143"/>
      <c r="BC259" s="143"/>
      <c r="BD259" s="143"/>
      <c r="BE259" s="143"/>
      <c r="BF259" s="143"/>
      <c r="BG259" s="143"/>
      <c r="BH259" s="143"/>
      <c r="BI259" s="143"/>
      <c r="BJ259" s="143"/>
      <c r="BK259" s="143"/>
      <c r="BL259" s="143"/>
      <c r="BM259" s="143"/>
      <c r="BN259" s="143"/>
      <c r="BO259" s="143"/>
      <c r="BP259" s="143"/>
      <c r="BQ259" s="143"/>
      <c r="BR259" s="143"/>
      <c r="BS259" s="143"/>
      <c r="BT259" s="143"/>
    </row>
    <row r="260" spans="1:72" x14ac:dyDescent="0.35">
      <c r="A260" s="185"/>
      <c r="B260" s="179"/>
      <c r="C260" s="185"/>
      <c r="D260" s="185"/>
      <c r="E260" s="185"/>
      <c r="F260" s="185"/>
      <c r="G260" s="185"/>
      <c r="H260" s="185"/>
      <c r="I260" s="185"/>
      <c r="J260" s="185"/>
      <c r="K260" s="185"/>
      <c r="L260" s="185"/>
      <c r="M260" s="185"/>
      <c r="N260" s="185"/>
      <c r="O260" s="185"/>
      <c r="P260" s="185"/>
      <c r="Q260" s="185"/>
      <c r="R260" s="185"/>
      <c r="S260" s="185"/>
      <c r="T260" s="185"/>
      <c r="U260" s="185"/>
      <c r="V260" s="185"/>
      <c r="W260" s="185"/>
      <c r="X260" s="185"/>
      <c r="Y260" s="185"/>
      <c r="Z260" s="185"/>
      <c r="AA260" s="185"/>
      <c r="AB260" s="185"/>
      <c r="AC260" s="185"/>
      <c r="AD260" s="185"/>
      <c r="AE260" s="185"/>
      <c r="AF260" s="185"/>
      <c r="AG260" s="185"/>
      <c r="AH260" s="185"/>
      <c r="AI260" s="185"/>
      <c r="AJ260" s="185"/>
      <c r="AK260" s="185"/>
      <c r="AL260" s="201"/>
      <c r="AM260" s="167"/>
      <c r="AN260" s="143"/>
      <c r="AO260" s="143"/>
      <c r="AP260" s="143"/>
      <c r="AQ260" s="143"/>
      <c r="AR260" s="143"/>
      <c r="AS260" s="143"/>
      <c r="AT260" s="143"/>
      <c r="AU260" s="143"/>
      <c r="AV260" s="143"/>
      <c r="AW260" s="143"/>
      <c r="AX260" s="143"/>
      <c r="AY260" s="143"/>
      <c r="AZ260" s="143"/>
      <c r="BA260" s="143"/>
      <c r="BB260" s="143"/>
      <c r="BC260" s="143"/>
      <c r="BD260" s="143"/>
      <c r="BE260" s="143"/>
      <c r="BF260" s="143"/>
      <c r="BG260" s="143"/>
      <c r="BH260" s="143"/>
      <c r="BI260" s="143"/>
      <c r="BJ260" s="143"/>
      <c r="BK260" s="143"/>
      <c r="BL260" s="143"/>
      <c r="BM260" s="143"/>
      <c r="BN260" s="143"/>
      <c r="BO260" s="143"/>
      <c r="BP260" s="143"/>
      <c r="BQ260" s="143"/>
      <c r="BR260" s="143"/>
      <c r="BS260" s="143"/>
      <c r="BT260" s="143"/>
    </row>
    <row r="261" spans="1:72" x14ac:dyDescent="0.35">
      <c r="A261" s="185"/>
      <c r="B261" s="179"/>
      <c r="C261" s="185"/>
      <c r="D261" s="185"/>
      <c r="E261" s="185"/>
      <c r="F261" s="185"/>
      <c r="G261" s="185"/>
      <c r="H261" s="185"/>
      <c r="I261" s="185"/>
      <c r="J261" s="185"/>
      <c r="K261" s="185"/>
      <c r="L261" s="185"/>
      <c r="M261" s="185"/>
      <c r="N261" s="185"/>
      <c r="O261" s="185"/>
      <c r="P261" s="185"/>
      <c r="Q261" s="185"/>
      <c r="R261" s="185"/>
      <c r="S261" s="185"/>
      <c r="T261" s="185"/>
      <c r="U261" s="185"/>
      <c r="V261" s="185"/>
      <c r="W261" s="185"/>
      <c r="X261" s="185"/>
      <c r="Y261" s="185"/>
      <c r="Z261" s="185"/>
      <c r="AA261" s="185"/>
      <c r="AB261" s="185"/>
      <c r="AC261" s="185"/>
      <c r="AD261" s="185"/>
      <c r="AE261" s="185"/>
      <c r="AF261" s="185"/>
      <c r="AG261" s="185"/>
      <c r="AH261" s="185"/>
      <c r="AI261" s="185"/>
      <c r="AJ261" s="185"/>
      <c r="AK261" s="185"/>
      <c r="AL261" s="201"/>
      <c r="AM261" s="167"/>
      <c r="AN261" s="143"/>
      <c r="AO261" s="143"/>
      <c r="AP261" s="143"/>
      <c r="AQ261" s="143"/>
      <c r="AR261" s="143"/>
      <c r="AS261" s="143"/>
      <c r="AT261" s="143"/>
      <c r="AU261" s="143"/>
      <c r="AV261" s="143"/>
      <c r="AW261" s="143"/>
      <c r="AX261" s="143"/>
      <c r="AY261" s="143"/>
      <c r="AZ261" s="143"/>
      <c r="BA261" s="143"/>
      <c r="BB261" s="143"/>
      <c r="BC261" s="143"/>
      <c r="BD261" s="143"/>
      <c r="BE261" s="143"/>
      <c r="BF261" s="143"/>
      <c r="BG261" s="143"/>
      <c r="BH261" s="143"/>
      <c r="BI261" s="143"/>
      <c r="BJ261" s="143"/>
      <c r="BK261" s="143"/>
      <c r="BL261" s="143"/>
      <c r="BM261" s="143"/>
      <c r="BN261" s="143"/>
      <c r="BO261" s="143"/>
      <c r="BP261" s="143"/>
      <c r="BQ261" s="143"/>
      <c r="BR261" s="143"/>
      <c r="BS261" s="143"/>
      <c r="BT261" s="143"/>
    </row>
    <row r="262" spans="1:72" x14ac:dyDescent="0.35">
      <c r="A262" s="185"/>
      <c r="B262" s="179"/>
      <c r="C262" s="185"/>
      <c r="D262" s="185"/>
      <c r="E262" s="185"/>
      <c r="F262" s="185"/>
      <c r="G262" s="185"/>
      <c r="H262" s="185"/>
      <c r="I262" s="185"/>
      <c r="J262" s="185"/>
      <c r="K262" s="185"/>
      <c r="L262" s="185"/>
      <c r="M262" s="185"/>
      <c r="N262" s="185"/>
      <c r="O262" s="185"/>
      <c r="P262" s="185"/>
      <c r="Q262" s="185"/>
      <c r="R262" s="185"/>
      <c r="S262" s="185"/>
      <c r="T262" s="185"/>
      <c r="U262" s="185"/>
      <c r="V262" s="185"/>
      <c r="W262" s="185"/>
      <c r="X262" s="185"/>
      <c r="Y262" s="185"/>
      <c r="Z262" s="185"/>
      <c r="AA262" s="185"/>
      <c r="AB262" s="185"/>
      <c r="AC262" s="185"/>
      <c r="AD262" s="185"/>
      <c r="AE262" s="185"/>
      <c r="AF262" s="185"/>
      <c r="AG262" s="185"/>
      <c r="AH262" s="185"/>
      <c r="AI262" s="185"/>
      <c r="AJ262" s="185"/>
      <c r="AK262" s="185"/>
      <c r="AL262" s="201"/>
      <c r="AM262" s="167"/>
      <c r="AN262" s="143"/>
      <c r="AO262" s="143"/>
      <c r="AP262" s="143"/>
      <c r="AQ262" s="143"/>
      <c r="AR262" s="143"/>
      <c r="AS262" s="143"/>
      <c r="AT262" s="143"/>
      <c r="AU262" s="143"/>
      <c r="AV262" s="143"/>
      <c r="AW262" s="143"/>
      <c r="AX262" s="143"/>
      <c r="AY262" s="143"/>
      <c r="AZ262" s="143"/>
      <c r="BA262" s="143"/>
      <c r="BB262" s="143"/>
      <c r="BC262" s="143"/>
      <c r="BD262" s="143"/>
      <c r="BE262" s="143"/>
      <c r="BF262" s="143"/>
      <c r="BG262" s="143"/>
      <c r="BH262" s="143"/>
      <c r="BI262" s="143"/>
      <c r="BJ262" s="143"/>
      <c r="BK262" s="143"/>
      <c r="BL262" s="143"/>
      <c r="BM262" s="143"/>
      <c r="BN262" s="143"/>
      <c r="BO262" s="143"/>
      <c r="BP262" s="143"/>
      <c r="BQ262" s="143"/>
      <c r="BR262" s="143"/>
      <c r="BS262" s="143"/>
      <c r="BT262" s="143"/>
    </row>
    <row r="263" spans="1:72" x14ac:dyDescent="0.35">
      <c r="A263" s="185"/>
      <c r="B263" s="179"/>
      <c r="C263" s="185"/>
      <c r="D263" s="185"/>
      <c r="E263" s="185"/>
      <c r="F263" s="185"/>
      <c r="G263" s="185"/>
      <c r="H263" s="185"/>
      <c r="I263" s="185"/>
      <c r="J263" s="185"/>
      <c r="K263" s="185"/>
      <c r="L263" s="185"/>
      <c r="M263" s="185"/>
      <c r="N263" s="185"/>
      <c r="O263" s="185"/>
      <c r="P263" s="185"/>
      <c r="Q263" s="185"/>
      <c r="R263" s="185"/>
      <c r="S263" s="185"/>
      <c r="T263" s="185"/>
      <c r="U263" s="185"/>
      <c r="V263" s="185"/>
      <c r="W263" s="185"/>
      <c r="X263" s="185"/>
      <c r="Y263" s="185"/>
      <c r="Z263" s="185"/>
      <c r="AA263" s="185"/>
      <c r="AB263" s="185"/>
      <c r="AC263" s="185"/>
      <c r="AD263" s="185"/>
      <c r="AE263" s="185"/>
      <c r="AF263" s="185"/>
      <c r="AG263" s="185"/>
      <c r="AH263" s="185"/>
      <c r="AI263" s="185"/>
      <c r="AJ263" s="185"/>
      <c r="AK263" s="185"/>
      <c r="AL263" s="201"/>
      <c r="AM263" s="167"/>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3"/>
      <c r="BR263" s="143"/>
      <c r="BS263" s="143"/>
      <c r="BT263" s="143"/>
    </row>
    <row r="264" spans="1:72" x14ac:dyDescent="0.35">
      <c r="A264" s="185"/>
      <c r="B264" s="179"/>
      <c r="C264" s="185"/>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201"/>
      <c r="AM264" s="167"/>
      <c r="AN264" s="143"/>
      <c r="AO264" s="143"/>
      <c r="AP264" s="143"/>
      <c r="AQ264" s="143"/>
      <c r="AR264" s="143"/>
      <c r="AS264" s="143"/>
      <c r="AT264" s="143"/>
      <c r="AU264" s="143"/>
      <c r="AV264" s="143"/>
      <c r="AW264" s="143"/>
      <c r="AX264" s="143"/>
      <c r="AY264" s="143"/>
      <c r="AZ264" s="143"/>
      <c r="BA264" s="143"/>
      <c r="BB264" s="143"/>
      <c r="BC264" s="143"/>
      <c r="BD264" s="143"/>
      <c r="BE264" s="143"/>
      <c r="BF264" s="143"/>
      <c r="BG264" s="143"/>
      <c r="BH264" s="143"/>
      <c r="BI264" s="143"/>
      <c r="BJ264" s="143"/>
      <c r="BK264" s="143"/>
      <c r="BL264" s="143"/>
      <c r="BM264" s="143"/>
      <c r="BN264" s="143"/>
      <c r="BO264" s="143"/>
      <c r="BP264" s="143"/>
      <c r="BQ264" s="143"/>
      <c r="BR264" s="143"/>
      <c r="BS264" s="143"/>
      <c r="BT264" s="143"/>
    </row>
    <row r="265" spans="1:72" x14ac:dyDescent="0.35">
      <c r="A265" s="185"/>
      <c r="B265" s="179"/>
      <c r="C265" s="185"/>
      <c r="D265" s="185"/>
      <c r="E265" s="185"/>
      <c r="F265" s="185"/>
      <c r="G265" s="185"/>
      <c r="H265" s="185"/>
      <c r="I265" s="185"/>
      <c r="J265" s="185"/>
      <c r="K265" s="185"/>
      <c r="L265" s="185"/>
      <c r="M265" s="185"/>
      <c r="N265" s="185"/>
      <c r="O265" s="185"/>
      <c r="P265" s="185"/>
      <c r="Q265" s="185"/>
      <c r="R265" s="185"/>
      <c r="S265" s="185"/>
      <c r="T265" s="185"/>
      <c r="U265" s="185"/>
      <c r="V265" s="185"/>
      <c r="W265" s="185"/>
      <c r="X265" s="185"/>
      <c r="Y265" s="185"/>
      <c r="Z265" s="185"/>
      <c r="AA265" s="185"/>
      <c r="AB265" s="185"/>
      <c r="AC265" s="185"/>
      <c r="AD265" s="185"/>
      <c r="AE265" s="185"/>
      <c r="AF265" s="185"/>
      <c r="AG265" s="185"/>
      <c r="AH265" s="185"/>
      <c r="AI265" s="185"/>
      <c r="AJ265" s="185"/>
      <c r="AK265" s="185"/>
      <c r="AL265" s="201"/>
      <c r="AM265" s="167"/>
      <c r="AN265" s="143"/>
      <c r="AO265" s="143"/>
      <c r="AP265" s="143"/>
      <c r="AQ265" s="143"/>
      <c r="AR265" s="143"/>
      <c r="AS265" s="143"/>
      <c r="AT265" s="143"/>
      <c r="AU265" s="143"/>
      <c r="AV265" s="143"/>
      <c r="AW265" s="143"/>
      <c r="AX265" s="143"/>
      <c r="AY265" s="143"/>
      <c r="AZ265" s="143"/>
      <c r="BA265" s="143"/>
      <c r="BB265" s="143"/>
      <c r="BC265" s="143"/>
      <c r="BD265" s="143"/>
      <c r="BE265" s="143"/>
      <c r="BF265" s="143"/>
      <c r="BG265" s="143"/>
      <c r="BH265" s="143"/>
      <c r="BI265" s="143"/>
      <c r="BJ265" s="143"/>
      <c r="BK265" s="143"/>
      <c r="BL265" s="143"/>
      <c r="BM265" s="143"/>
      <c r="BN265" s="143"/>
      <c r="BO265" s="143"/>
      <c r="BP265" s="143"/>
      <c r="BQ265" s="143"/>
      <c r="BR265" s="143"/>
      <c r="BS265" s="143"/>
      <c r="BT265" s="143"/>
    </row>
    <row r="266" spans="1:72" x14ac:dyDescent="0.35">
      <c r="A266" s="185"/>
      <c r="B266" s="179"/>
      <c r="C266" s="185"/>
      <c r="D266" s="185"/>
      <c r="E266" s="185"/>
      <c r="F266" s="185"/>
      <c r="G266" s="185"/>
      <c r="H266" s="185"/>
      <c r="I266" s="185"/>
      <c r="J266" s="185"/>
      <c r="K266" s="185"/>
      <c r="L266" s="185"/>
      <c r="M266" s="185"/>
      <c r="N266" s="185"/>
      <c r="O266" s="185"/>
      <c r="P266" s="185"/>
      <c r="Q266" s="185"/>
      <c r="R266" s="185"/>
      <c r="S266" s="185"/>
      <c r="T266" s="185"/>
      <c r="U266" s="185"/>
      <c r="V266" s="185"/>
      <c r="W266" s="185"/>
      <c r="X266" s="185"/>
      <c r="Y266" s="185"/>
      <c r="Z266" s="185"/>
      <c r="AA266" s="185"/>
      <c r="AB266" s="185"/>
      <c r="AC266" s="185"/>
      <c r="AD266" s="185"/>
      <c r="AE266" s="185"/>
      <c r="AF266" s="185"/>
      <c r="AG266" s="185"/>
      <c r="AH266" s="185"/>
      <c r="AI266" s="185"/>
      <c r="AJ266" s="185"/>
      <c r="AK266" s="185"/>
      <c r="AL266" s="201"/>
      <c r="AM266" s="167"/>
      <c r="AN266" s="143"/>
      <c r="AO266" s="143"/>
      <c r="AP266" s="143"/>
      <c r="AQ266" s="143"/>
      <c r="AR266" s="143"/>
      <c r="AS266" s="143"/>
      <c r="AT266" s="143"/>
      <c r="AU266" s="143"/>
      <c r="AV266" s="143"/>
      <c r="AW266" s="143"/>
      <c r="AX266" s="143"/>
      <c r="AY266" s="143"/>
      <c r="AZ266" s="143"/>
      <c r="BA266" s="143"/>
      <c r="BB266" s="143"/>
      <c r="BC266" s="143"/>
      <c r="BD266" s="143"/>
      <c r="BE266" s="143"/>
      <c r="BF266" s="143"/>
      <c r="BG266" s="143"/>
      <c r="BH266" s="143"/>
      <c r="BI266" s="143"/>
      <c r="BJ266" s="143"/>
      <c r="BK266" s="143"/>
      <c r="BL266" s="143"/>
      <c r="BM266" s="143"/>
      <c r="BN266" s="143"/>
      <c r="BO266" s="143"/>
      <c r="BP266" s="143"/>
      <c r="BQ266" s="143"/>
      <c r="BR266" s="143"/>
      <c r="BS266" s="143"/>
      <c r="BT266" s="143"/>
    </row>
    <row r="267" spans="1:72" x14ac:dyDescent="0.35">
      <c r="A267" s="185"/>
      <c r="B267" s="179"/>
      <c r="C267" s="185"/>
      <c r="D267" s="185"/>
      <c r="E267" s="185"/>
      <c r="F267" s="185"/>
      <c r="G267" s="185"/>
      <c r="H267" s="185"/>
      <c r="I267" s="185"/>
      <c r="J267" s="185"/>
      <c r="K267" s="185"/>
      <c r="L267" s="185"/>
      <c r="M267" s="185"/>
      <c r="N267" s="185"/>
      <c r="O267" s="185"/>
      <c r="P267" s="185"/>
      <c r="Q267" s="185"/>
      <c r="R267" s="185"/>
      <c r="S267" s="185"/>
      <c r="T267" s="185"/>
      <c r="U267" s="185"/>
      <c r="V267" s="185"/>
      <c r="W267" s="185"/>
      <c r="X267" s="185"/>
      <c r="Y267" s="185"/>
      <c r="Z267" s="185"/>
      <c r="AA267" s="185"/>
      <c r="AB267" s="185"/>
      <c r="AC267" s="185"/>
      <c r="AD267" s="185"/>
      <c r="AE267" s="185"/>
      <c r="AF267" s="185"/>
      <c r="AG267" s="185"/>
      <c r="AH267" s="185"/>
      <c r="AI267" s="185"/>
      <c r="AJ267" s="185"/>
      <c r="AK267" s="185"/>
      <c r="AL267" s="201"/>
      <c r="AM267" s="167"/>
      <c r="AN267" s="143"/>
      <c r="AO267" s="143"/>
      <c r="AP267" s="143"/>
      <c r="AQ267" s="143"/>
      <c r="AR267" s="143"/>
      <c r="AS267" s="143"/>
      <c r="AT267" s="143"/>
      <c r="AU267" s="143"/>
      <c r="AV267" s="143"/>
      <c r="AW267" s="143"/>
      <c r="AX267" s="143"/>
      <c r="AY267" s="143"/>
      <c r="AZ267" s="143"/>
      <c r="BA267" s="143"/>
      <c r="BB267" s="143"/>
      <c r="BC267" s="143"/>
      <c r="BD267" s="143"/>
      <c r="BE267" s="143"/>
      <c r="BF267" s="143"/>
      <c r="BG267" s="143"/>
      <c r="BH267" s="143"/>
      <c r="BI267" s="143"/>
      <c r="BJ267" s="143"/>
      <c r="BK267" s="143"/>
      <c r="BL267" s="143"/>
      <c r="BM267" s="143"/>
      <c r="BN267" s="143"/>
      <c r="BO267" s="143"/>
      <c r="BP267" s="143"/>
      <c r="BQ267" s="143"/>
      <c r="BR267" s="143"/>
      <c r="BS267" s="143"/>
      <c r="BT267" s="143"/>
    </row>
    <row r="268" spans="1:72" x14ac:dyDescent="0.35">
      <c r="A268" s="185"/>
      <c r="B268" s="179"/>
      <c r="C268" s="185"/>
      <c r="D268" s="185"/>
      <c r="E268" s="185"/>
      <c r="F268" s="185"/>
      <c r="G268" s="185"/>
      <c r="H268" s="185"/>
      <c r="I268" s="185"/>
      <c r="J268" s="185"/>
      <c r="K268" s="185"/>
      <c r="L268" s="185"/>
      <c r="M268" s="185"/>
      <c r="N268" s="185"/>
      <c r="O268" s="185"/>
      <c r="P268" s="185"/>
      <c r="Q268" s="185"/>
      <c r="R268" s="185"/>
      <c r="S268" s="185"/>
      <c r="T268" s="185"/>
      <c r="U268" s="185"/>
      <c r="V268" s="185"/>
      <c r="W268" s="185"/>
      <c r="X268" s="185"/>
      <c r="Y268" s="185"/>
      <c r="Z268" s="185"/>
      <c r="AA268" s="185"/>
      <c r="AB268" s="185"/>
      <c r="AC268" s="185"/>
      <c r="AD268" s="185"/>
      <c r="AE268" s="185"/>
      <c r="AF268" s="185"/>
      <c r="AG268" s="185"/>
      <c r="AH268" s="185"/>
      <c r="AI268" s="185"/>
      <c r="AJ268" s="185"/>
      <c r="AK268" s="185"/>
      <c r="AL268" s="201"/>
      <c r="AM268" s="167"/>
      <c r="AN268" s="143"/>
      <c r="AO268" s="143"/>
      <c r="AP268" s="143"/>
      <c r="AQ268" s="143"/>
      <c r="AR268" s="143"/>
      <c r="AS268" s="143"/>
      <c r="AT268" s="143"/>
      <c r="AU268" s="143"/>
      <c r="AV268" s="143"/>
      <c r="AW268" s="143"/>
      <c r="AX268" s="143"/>
      <c r="AY268" s="143"/>
      <c r="AZ268" s="143"/>
      <c r="BA268" s="143"/>
      <c r="BB268" s="143"/>
      <c r="BC268" s="143"/>
      <c r="BD268" s="143"/>
      <c r="BE268" s="143"/>
      <c r="BF268" s="143"/>
      <c r="BG268" s="143"/>
      <c r="BH268" s="143"/>
      <c r="BI268" s="143"/>
      <c r="BJ268" s="143"/>
      <c r="BK268" s="143"/>
      <c r="BL268" s="143"/>
      <c r="BM268" s="143"/>
      <c r="BN268" s="143"/>
      <c r="BO268" s="143"/>
      <c r="BP268" s="143"/>
      <c r="BQ268" s="143"/>
      <c r="BR268" s="143"/>
      <c r="BS268" s="143"/>
      <c r="BT268" s="143"/>
    </row>
    <row r="269" spans="1:72" x14ac:dyDescent="0.35">
      <c r="A269" s="185"/>
      <c r="B269" s="179"/>
      <c r="C269" s="185"/>
      <c r="D269" s="185"/>
      <c r="E269" s="185"/>
      <c r="F269" s="185"/>
      <c r="G269" s="185"/>
      <c r="H269" s="185"/>
      <c r="I269" s="185"/>
      <c r="J269" s="185"/>
      <c r="K269" s="185"/>
      <c r="L269" s="185"/>
      <c r="M269" s="185"/>
      <c r="N269" s="185"/>
      <c r="O269" s="185"/>
      <c r="P269" s="185"/>
      <c r="Q269" s="185"/>
      <c r="R269" s="185"/>
      <c r="S269" s="185"/>
      <c r="T269" s="185"/>
      <c r="U269" s="185"/>
      <c r="V269" s="185"/>
      <c r="W269" s="185"/>
      <c r="X269" s="185"/>
      <c r="Y269" s="185"/>
      <c r="Z269" s="185"/>
      <c r="AA269" s="185"/>
      <c r="AB269" s="185"/>
      <c r="AC269" s="185"/>
      <c r="AD269" s="185"/>
      <c r="AE269" s="185"/>
      <c r="AF269" s="185"/>
      <c r="AG269" s="185"/>
      <c r="AH269" s="185"/>
      <c r="AI269" s="185"/>
      <c r="AJ269" s="185"/>
      <c r="AK269" s="185"/>
      <c r="AL269" s="201"/>
      <c r="AM269" s="167"/>
      <c r="AN269" s="143"/>
      <c r="AO269" s="143"/>
      <c r="AP269" s="143"/>
      <c r="AQ269" s="143"/>
      <c r="AR269" s="143"/>
      <c r="AS269" s="143"/>
      <c r="AT269" s="143"/>
      <c r="AU269" s="143"/>
      <c r="AV269" s="143"/>
      <c r="AW269" s="143"/>
      <c r="AX269" s="143"/>
      <c r="AY269" s="143"/>
      <c r="AZ269" s="143"/>
      <c r="BA269" s="143"/>
      <c r="BB269" s="143"/>
      <c r="BC269" s="143"/>
      <c r="BD269" s="143"/>
      <c r="BE269" s="143"/>
      <c r="BF269" s="143"/>
      <c r="BG269" s="143"/>
      <c r="BH269" s="143"/>
      <c r="BI269" s="143"/>
      <c r="BJ269" s="143"/>
      <c r="BK269" s="143"/>
      <c r="BL269" s="143"/>
      <c r="BM269" s="143"/>
      <c r="BN269" s="143"/>
      <c r="BO269" s="143"/>
      <c r="BP269" s="143"/>
      <c r="BQ269" s="143"/>
      <c r="BR269" s="143"/>
      <c r="BS269" s="143"/>
      <c r="BT269" s="143"/>
    </row>
    <row r="270" spans="1:72" x14ac:dyDescent="0.35">
      <c r="A270" s="185"/>
      <c r="B270" s="179"/>
      <c r="C270" s="185"/>
      <c r="D270" s="185"/>
      <c r="E270" s="185"/>
      <c r="F270" s="185"/>
      <c r="G270" s="185"/>
      <c r="H270" s="185"/>
      <c r="I270" s="185"/>
      <c r="J270" s="185"/>
      <c r="K270" s="185"/>
      <c r="L270" s="185"/>
      <c r="M270" s="185"/>
      <c r="N270" s="185"/>
      <c r="O270" s="185"/>
      <c r="P270" s="185"/>
      <c r="Q270" s="185"/>
      <c r="R270" s="185"/>
      <c r="S270" s="185"/>
      <c r="T270" s="185"/>
      <c r="U270" s="185"/>
      <c r="V270" s="185"/>
      <c r="W270" s="185"/>
      <c r="X270" s="185"/>
      <c r="Y270" s="185"/>
      <c r="Z270" s="185"/>
      <c r="AA270" s="185"/>
      <c r="AB270" s="185"/>
      <c r="AC270" s="185"/>
      <c r="AD270" s="185"/>
      <c r="AE270" s="185"/>
      <c r="AF270" s="185"/>
      <c r="AG270" s="185"/>
      <c r="AH270" s="185"/>
      <c r="AI270" s="185"/>
      <c r="AJ270" s="185"/>
      <c r="AK270" s="185"/>
      <c r="AL270" s="201"/>
      <c r="AM270" s="167"/>
      <c r="AN270" s="143"/>
      <c r="AO270" s="143"/>
      <c r="AP270" s="143"/>
      <c r="AQ270" s="143"/>
      <c r="AR270" s="143"/>
      <c r="AS270" s="143"/>
      <c r="AT270" s="143"/>
      <c r="AU270" s="143"/>
      <c r="AV270" s="143"/>
      <c r="AW270" s="143"/>
      <c r="AX270" s="143"/>
      <c r="AY270" s="143"/>
      <c r="AZ270" s="143"/>
      <c r="BA270" s="143"/>
      <c r="BB270" s="143"/>
      <c r="BC270" s="143"/>
      <c r="BD270" s="143"/>
      <c r="BE270" s="143"/>
      <c r="BF270" s="143"/>
      <c r="BG270" s="143"/>
      <c r="BH270" s="143"/>
      <c r="BI270" s="143"/>
      <c r="BJ270" s="143"/>
      <c r="BK270" s="143"/>
      <c r="BL270" s="143"/>
      <c r="BM270" s="143"/>
      <c r="BN270" s="143"/>
      <c r="BO270" s="143"/>
      <c r="BP270" s="143"/>
      <c r="BQ270" s="143"/>
      <c r="BR270" s="143"/>
      <c r="BS270" s="143"/>
      <c r="BT270" s="143"/>
    </row>
    <row r="271" spans="1:72" x14ac:dyDescent="0.35">
      <c r="A271" s="185"/>
      <c r="B271" s="179"/>
      <c r="C271" s="185"/>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185"/>
      <c r="AA271" s="185"/>
      <c r="AB271" s="185"/>
      <c r="AC271" s="185"/>
      <c r="AD271" s="185"/>
      <c r="AE271" s="185"/>
      <c r="AF271" s="185"/>
      <c r="AG271" s="185"/>
      <c r="AH271" s="185"/>
      <c r="AI271" s="185"/>
      <c r="AJ271" s="185"/>
      <c r="AK271" s="185"/>
      <c r="AL271" s="201"/>
      <c r="AM271" s="167"/>
      <c r="AN271" s="143"/>
      <c r="AO271" s="143"/>
      <c r="AP271" s="143"/>
      <c r="AQ271" s="143"/>
      <c r="AR271" s="143"/>
      <c r="AS271" s="143"/>
      <c r="AT271" s="143"/>
      <c r="AU271" s="143"/>
      <c r="AV271" s="143"/>
      <c r="AW271" s="143"/>
      <c r="AX271" s="143"/>
      <c r="AY271" s="143"/>
      <c r="AZ271" s="143"/>
      <c r="BA271" s="143"/>
      <c r="BB271" s="143"/>
      <c r="BC271" s="143"/>
      <c r="BD271" s="143"/>
      <c r="BE271" s="143"/>
      <c r="BF271" s="143"/>
      <c r="BG271" s="143"/>
      <c r="BH271" s="143"/>
      <c r="BI271" s="143"/>
      <c r="BJ271" s="143"/>
      <c r="BK271" s="143"/>
      <c r="BL271" s="143"/>
      <c r="BM271" s="143"/>
      <c r="BN271" s="143"/>
      <c r="BO271" s="143"/>
      <c r="BP271" s="143"/>
      <c r="BQ271" s="143"/>
      <c r="BR271" s="143"/>
      <c r="BS271" s="143"/>
      <c r="BT271" s="143"/>
    </row>
    <row r="272" spans="1:72" x14ac:dyDescent="0.35">
      <c r="A272" s="185"/>
      <c r="B272" s="179"/>
      <c r="C272" s="185"/>
      <c r="D272" s="185"/>
      <c r="E272" s="185"/>
      <c r="F272" s="185"/>
      <c r="G272" s="185"/>
      <c r="H272" s="185"/>
      <c r="I272" s="185"/>
      <c r="J272" s="185"/>
      <c r="K272" s="185"/>
      <c r="L272" s="185"/>
      <c r="M272" s="185"/>
      <c r="N272" s="185"/>
      <c r="O272" s="185"/>
      <c r="P272" s="185"/>
      <c r="Q272" s="185"/>
      <c r="R272" s="185"/>
      <c r="S272" s="185"/>
      <c r="T272" s="185"/>
      <c r="U272" s="185"/>
      <c r="V272" s="185"/>
      <c r="W272" s="185"/>
      <c r="X272" s="185"/>
      <c r="Y272" s="185"/>
      <c r="Z272" s="185"/>
      <c r="AA272" s="185"/>
      <c r="AB272" s="185"/>
      <c r="AC272" s="185"/>
      <c r="AD272" s="185"/>
      <c r="AE272" s="185"/>
      <c r="AF272" s="185"/>
      <c r="AG272" s="185"/>
      <c r="AH272" s="185"/>
      <c r="AI272" s="185"/>
      <c r="AJ272" s="185"/>
      <c r="AK272" s="185"/>
      <c r="AL272" s="201"/>
      <c r="AM272" s="167"/>
      <c r="AN272" s="143"/>
      <c r="AO272" s="143"/>
      <c r="AP272" s="143"/>
      <c r="AQ272" s="143"/>
      <c r="AR272" s="143"/>
      <c r="AS272" s="143"/>
      <c r="AT272" s="143"/>
      <c r="AU272" s="143"/>
      <c r="AV272" s="143"/>
      <c r="AW272" s="143"/>
      <c r="AX272" s="143"/>
      <c r="AY272" s="143"/>
      <c r="AZ272" s="143"/>
      <c r="BA272" s="143"/>
      <c r="BB272" s="143"/>
      <c r="BC272" s="143"/>
      <c r="BD272" s="143"/>
      <c r="BE272" s="143"/>
      <c r="BF272" s="143"/>
      <c r="BG272" s="143"/>
      <c r="BH272" s="143"/>
      <c r="BI272" s="143"/>
      <c r="BJ272" s="143"/>
      <c r="BK272" s="143"/>
      <c r="BL272" s="143"/>
      <c r="BM272" s="143"/>
      <c r="BN272" s="143"/>
      <c r="BO272" s="143"/>
      <c r="BP272" s="143"/>
      <c r="BQ272" s="143"/>
      <c r="BR272" s="143"/>
      <c r="BS272" s="143"/>
      <c r="BT272" s="143"/>
    </row>
    <row r="273" spans="1:72" x14ac:dyDescent="0.35">
      <c r="A273" s="185"/>
      <c r="B273" s="179"/>
      <c r="C273" s="185"/>
      <c r="D273" s="185"/>
      <c r="E273" s="185"/>
      <c r="F273" s="185"/>
      <c r="G273" s="185"/>
      <c r="H273" s="185"/>
      <c r="I273" s="185"/>
      <c r="J273" s="185"/>
      <c r="K273" s="185"/>
      <c r="L273" s="185"/>
      <c r="M273" s="185"/>
      <c r="N273" s="185"/>
      <c r="O273" s="185"/>
      <c r="P273" s="185"/>
      <c r="Q273" s="185"/>
      <c r="R273" s="185"/>
      <c r="S273" s="185"/>
      <c r="T273" s="185"/>
      <c r="U273" s="185"/>
      <c r="V273" s="185"/>
      <c r="W273" s="185"/>
      <c r="X273" s="185"/>
      <c r="Y273" s="185"/>
      <c r="Z273" s="185"/>
      <c r="AA273" s="185"/>
      <c r="AB273" s="185"/>
      <c r="AC273" s="185"/>
      <c r="AD273" s="185"/>
      <c r="AE273" s="185"/>
      <c r="AF273" s="185"/>
      <c r="AG273" s="185"/>
      <c r="AH273" s="185"/>
      <c r="AI273" s="185"/>
      <c r="AJ273" s="185"/>
      <c r="AK273" s="185"/>
      <c r="AL273" s="201"/>
      <c r="AM273" s="167"/>
      <c r="AN273" s="143"/>
      <c r="AO273" s="143"/>
      <c r="AP273" s="143"/>
      <c r="AQ273" s="143"/>
      <c r="AR273" s="143"/>
      <c r="AS273" s="143"/>
      <c r="AT273" s="143"/>
      <c r="AU273" s="143"/>
      <c r="AV273" s="143"/>
      <c r="AW273" s="143"/>
      <c r="AX273" s="143"/>
      <c r="AY273" s="143"/>
      <c r="AZ273" s="143"/>
      <c r="BA273" s="143"/>
      <c r="BB273" s="143"/>
      <c r="BC273" s="143"/>
      <c r="BD273" s="143"/>
      <c r="BE273" s="143"/>
      <c r="BF273" s="143"/>
      <c r="BG273" s="143"/>
      <c r="BH273" s="143"/>
      <c r="BI273" s="143"/>
      <c r="BJ273" s="143"/>
      <c r="BK273" s="143"/>
      <c r="BL273" s="143"/>
      <c r="BM273" s="143"/>
      <c r="BN273" s="143"/>
      <c r="BO273" s="143"/>
      <c r="BP273" s="143"/>
      <c r="BQ273" s="143"/>
      <c r="BR273" s="143"/>
      <c r="BS273" s="143"/>
      <c r="BT273" s="143"/>
    </row>
    <row r="274" spans="1:72" x14ac:dyDescent="0.35">
      <c r="A274" s="185"/>
      <c r="B274" s="179"/>
      <c r="C274" s="185"/>
      <c r="D274" s="185"/>
      <c r="E274" s="185"/>
      <c r="F274" s="185"/>
      <c r="G274" s="185"/>
      <c r="H274" s="185"/>
      <c r="I274" s="185"/>
      <c r="J274" s="185"/>
      <c r="K274" s="185"/>
      <c r="L274" s="185"/>
      <c r="M274" s="185"/>
      <c r="N274" s="185"/>
      <c r="O274" s="185"/>
      <c r="P274" s="185"/>
      <c r="Q274" s="185"/>
      <c r="R274" s="185"/>
      <c r="S274" s="185"/>
      <c r="T274" s="185"/>
      <c r="U274" s="185"/>
      <c r="V274" s="185"/>
      <c r="W274" s="185"/>
      <c r="X274" s="185"/>
      <c r="Y274" s="185"/>
      <c r="Z274" s="185"/>
      <c r="AA274" s="185"/>
      <c r="AB274" s="185"/>
      <c r="AC274" s="185"/>
      <c r="AD274" s="185"/>
      <c r="AE274" s="185"/>
      <c r="AF274" s="185"/>
      <c r="AG274" s="185"/>
      <c r="AH274" s="185"/>
      <c r="AI274" s="185"/>
      <c r="AJ274" s="185"/>
      <c r="AK274" s="185"/>
      <c r="AL274" s="201"/>
      <c r="AM274" s="167"/>
      <c r="AN274" s="143"/>
      <c r="AO274" s="143"/>
      <c r="AP274" s="143"/>
      <c r="AQ274" s="143"/>
      <c r="AR274" s="143"/>
      <c r="AS274" s="143"/>
      <c r="AT274" s="143"/>
      <c r="AU274" s="143"/>
      <c r="AV274" s="143"/>
      <c r="AW274" s="143"/>
      <c r="AX274" s="143"/>
      <c r="AY274" s="143"/>
      <c r="AZ274" s="143"/>
      <c r="BA274" s="143"/>
      <c r="BB274" s="143"/>
      <c r="BC274" s="143"/>
      <c r="BD274" s="143"/>
      <c r="BE274" s="143"/>
      <c r="BF274" s="143"/>
      <c r="BG274" s="143"/>
      <c r="BH274" s="143"/>
      <c r="BI274" s="143"/>
      <c r="BJ274" s="143"/>
      <c r="BK274" s="143"/>
      <c r="BL274" s="143"/>
      <c r="BM274" s="143"/>
      <c r="BN274" s="143"/>
      <c r="BO274" s="143"/>
      <c r="BP274" s="143"/>
      <c r="BQ274" s="143"/>
      <c r="BR274" s="143"/>
      <c r="BS274" s="143"/>
      <c r="BT274" s="143"/>
    </row>
    <row r="275" spans="1:72" x14ac:dyDescent="0.35">
      <c r="A275" s="185"/>
      <c r="B275" s="179"/>
      <c r="C275" s="185"/>
      <c r="D275" s="185"/>
      <c r="E275" s="185"/>
      <c r="F275" s="185"/>
      <c r="G275" s="185"/>
      <c r="H275" s="185"/>
      <c r="I275" s="185"/>
      <c r="J275" s="185"/>
      <c r="K275" s="185"/>
      <c r="L275" s="185"/>
      <c r="M275" s="185"/>
      <c r="N275" s="185"/>
      <c r="O275" s="185"/>
      <c r="P275" s="185"/>
      <c r="Q275" s="185"/>
      <c r="R275" s="185"/>
      <c r="S275" s="185"/>
      <c r="T275" s="185"/>
      <c r="U275" s="185"/>
      <c r="V275" s="185"/>
      <c r="W275" s="185"/>
      <c r="X275" s="185"/>
      <c r="Y275" s="185"/>
      <c r="Z275" s="185"/>
      <c r="AA275" s="185"/>
      <c r="AB275" s="185"/>
      <c r="AC275" s="185"/>
      <c r="AD275" s="185"/>
      <c r="AE275" s="185"/>
      <c r="AF275" s="185"/>
      <c r="AG275" s="185"/>
      <c r="AH275" s="185"/>
      <c r="AI275" s="185"/>
      <c r="AJ275" s="185"/>
      <c r="AK275" s="185"/>
      <c r="AL275" s="201"/>
      <c r="AM275" s="167"/>
      <c r="AN275" s="143"/>
      <c r="AO275" s="143"/>
      <c r="AP275" s="143"/>
      <c r="AQ275" s="143"/>
      <c r="AR275" s="143"/>
      <c r="AS275" s="143"/>
      <c r="AT275" s="143"/>
      <c r="AU275" s="143"/>
      <c r="AV275" s="143"/>
      <c r="AW275" s="143"/>
      <c r="AX275" s="143"/>
      <c r="AY275" s="143"/>
      <c r="AZ275" s="143"/>
      <c r="BA275" s="143"/>
      <c r="BB275" s="143"/>
      <c r="BC275" s="143"/>
      <c r="BD275" s="143"/>
      <c r="BE275" s="143"/>
      <c r="BF275" s="143"/>
      <c r="BG275" s="143"/>
      <c r="BH275" s="143"/>
      <c r="BI275" s="143"/>
      <c r="BJ275" s="143"/>
      <c r="BK275" s="143"/>
      <c r="BL275" s="143"/>
      <c r="BM275" s="143"/>
      <c r="BN275" s="143"/>
      <c r="BO275" s="143"/>
      <c r="BP275" s="143"/>
      <c r="BQ275" s="143"/>
      <c r="BR275" s="143"/>
      <c r="BS275" s="143"/>
      <c r="BT275" s="143"/>
    </row>
    <row r="276" spans="1:72" x14ac:dyDescent="0.35">
      <c r="A276" s="185"/>
      <c r="B276" s="179"/>
      <c r="C276" s="185"/>
      <c r="D276" s="185"/>
      <c r="E276" s="185"/>
      <c r="F276" s="185"/>
      <c r="G276" s="185"/>
      <c r="H276" s="185"/>
      <c r="I276" s="185"/>
      <c r="J276" s="185"/>
      <c r="K276" s="185"/>
      <c r="L276" s="185"/>
      <c r="M276" s="185"/>
      <c r="N276" s="185"/>
      <c r="O276" s="185"/>
      <c r="P276" s="185"/>
      <c r="Q276" s="185"/>
      <c r="R276" s="185"/>
      <c r="S276" s="185"/>
      <c r="T276" s="185"/>
      <c r="U276" s="185"/>
      <c r="V276" s="185"/>
      <c r="W276" s="185"/>
      <c r="X276" s="185"/>
      <c r="Y276" s="185"/>
      <c r="Z276" s="185"/>
      <c r="AA276" s="185"/>
      <c r="AB276" s="185"/>
      <c r="AC276" s="185"/>
      <c r="AD276" s="185"/>
      <c r="AE276" s="185"/>
      <c r="AF276" s="185"/>
      <c r="AG276" s="185"/>
      <c r="AH276" s="185"/>
      <c r="AI276" s="185"/>
      <c r="AJ276" s="185"/>
      <c r="AK276" s="185"/>
      <c r="AL276" s="201"/>
      <c r="AM276" s="167"/>
      <c r="AN276" s="143"/>
      <c r="AO276" s="143"/>
      <c r="AP276" s="143"/>
      <c r="AQ276" s="143"/>
      <c r="AR276" s="143"/>
      <c r="AS276" s="143"/>
      <c r="AT276" s="143"/>
      <c r="AU276" s="143"/>
      <c r="AV276" s="143"/>
      <c r="AW276" s="143"/>
      <c r="AX276" s="143"/>
      <c r="AY276" s="143"/>
      <c r="AZ276" s="143"/>
      <c r="BA276" s="143"/>
      <c r="BB276" s="143"/>
      <c r="BC276" s="143"/>
      <c r="BD276" s="143"/>
      <c r="BE276" s="143"/>
      <c r="BF276" s="143"/>
      <c r="BG276" s="143"/>
      <c r="BH276" s="143"/>
      <c r="BI276" s="143"/>
      <c r="BJ276" s="143"/>
      <c r="BK276" s="143"/>
      <c r="BL276" s="143"/>
      <c r="BM276" s="143"/>
      <c r="BN276" s="143"/>
      <c r="BO276" s="143"/>
      <c r="BP276" s="143"/>
      <c r="BQ276" s="143"/>
      <c r="BR276" s="143"/>
      <c r="BS276" s="143"/>
      <c r="BT276" s="143"/>
    </row>
    <row r="277" spans="1:72" x14ac:dyDescent="0.35">
      <c r="A277" s="185"/>
      <c r="B277" s="179"/>
      <c r="C277" s="185"/>
      <c r="D277" s="185"/>
      <c r="E277" s="185"/>
      <c r="F277" s="185"/>
      <c r="G277" s="185"/>
      <c r="H277" s="185"/>
      <c r="I277" s="185"/>
      <c r="J277" s="185"/>
      <c r="K277" s="185"/>
      <c r="L277" s="185"/>
      <c r="M277" s="185"/>
      <c r="N277" s="185"/>
      <c r="O277" s="185"/>
      <c r="P277" s="185"/>
      <c r="Q277" s="185"/>
      <c r="R277" s="185"/>
      <c r="S277" s="185"/>
      <c r="T277" s="185"/>
      <c r="U277" s="185"/>
      <c r="V277" s="185"/>
      <c r="W277" s="185"/>
      <c r="X277" s="185"/>
      <c r="Y277" s="185"/>
      <c r="Z277" s="185"/>
      <c r="AA277" s="185"/>
      <c r="AB277" s="185"/>
      <c r="AC277" s="185"/>
      <c r="AD277" s="185"/>
      <c r="AE277" s="185"/>
      <c r="AF277" s="185"/>
      <c r="AG277" s="185"/>
      <c r="AH277" s="185"/>
      <c r="AI277" s="185"/>
      <c r="AJ277" s="185"/>
      <c r="AK277" s="185"/>
      <c r="AL277" s="201"/>
      <c r="AM277" s="167"/>
      <c r="AN277" s="143"/>
      <c r="AO277" s="143"/>
      <c r="AP277" s="143"/>
      <c r="AQ277" s="143"/>
      <c r="AR277" s="143"/>
      <c r="AS277" s="143"/>
      <c r="AT277" s="143"/>
      <c r="AU277" s="143"/>
      <c r="AV277" s="143"/>
      <c r="AW277" s="143"/>
      <c r="AX277" s="143"/>
      <c r="AY277" s="143"/>
      <c r="AZ277" s="143"/>
      <c r="BA277" s="143"/>
      <c r="BB277" s="143"/>
      <c r="BC277" s="143"/>
      <c r="BD277" s="143"/>
      <c r="BE277" s="143"/>
      <c r="BF277" s="143"/>
      <c r="BG277" s="143"/>
      <c r="BH277" s="143"/>
      <c r="BI277" s="143"/>
      <c r="BJ277" s="143"/>
      <c r="BK277" s="143"/>
      <c r="BL277" s="143"/>
      <c r="BM277" s="143"/>
      <c r="BN277" s="143"/>
      <c r="BO277" s="143"/>
      <c r="BP277" s="143"/>
      <c r="BQ277" s="143"/>
      <c r="BR277" s="143"/>
      <c r="BS277" s="143"/>
      <c r="BT277" s="143"/>
    </row>
    <row r="278" spans="1:72" x14ac:dyDescent="0.35">
      <c r="A278" s="185"/>
      <c r="B278" s="179"/>
      <c r="C278" s="185"/>
      <c r="D278" s="185"/>
      <c r="E278" s="185"/>
      <c r="F278" s="185"/>
      <c r="G278" s="185"/>
      <c r="H278" s="185"/>
      <c r="I278" s="185"/>
      <c r="J278" s="185"/>
      <c r="K278" s="185"/>
      <c r="L278" s="185"/>
      <c r="M278" s="185"/>
      <c r="N278" s="185"/>
      <c r="O278" s="185"/>
      <c r="P278" s="185"/>
      <c r="Q278" s="185"/>
      <c r="R278" s="185"/>
      <c r="S278" s="185"/>
      <c r="T278" s="185"/>
      <c r="U278" s="185"/>
      <c r="V278" s="185"/>
      <c r="W278" s="185"/>
      <c r="X278" s="185"/>
      <c r="Y278" s="185"/>
      <c r="Z278" s="185"/>
      <c r="AA278" s="185"/>
      <c r="AB278" s="185"/>
      <c r="AC278" s="185"/>
      <c r="AD278" s="185"/>
      <c r="AE278" s="185"/>
      <c r="AF278" s="185"/>
      <c r="AG278" s="185"/>
      <c r="AH278" s="185"/>
      <c r="AI278" s="185"/>
      <c r="AJ278" s="185"/>
      <c r="AK278" s="185"/>
      <c r="AL278" s="201"/>
      <c r="AM278" s="167"/>
      <c r="AN278" s="143"/>
      <c r="AO278" s="143"/>
      <c r="AP278" s="143"/>
      <c r="AQ278" s="143"/>
      <c r="AR278" s="143"/>
      <c r="AS278" s="143"/>
      <c r="AT278" s="143"/>
      <c r="AU278" s="143"/>
      <c r="AV278" s="143"/>
      <c r="AW278" s="143"/>
      <c r="AX278" s="143"/>
      <c r="AY278" s="143"/>
      <c r="AZ278" s="143"/>
      <c r="BA278" s="143"/>
      <c r="BB278" s="143"/>
      <c r="BC278" s="143"/>
      <c r="BD278" s="143"/>
      <c r="BE278" s="143"/>
      <c r="BF278" s="143"/>
      <c r="BG278" s="143"/>
      <c r="BH278" s="143"/>
      <c r="BI278" s="143"/>
      <c r="BJ278" s="143"/>
      <c r="BK278" s="143"/>
      <c r="BL278" s="143"/>
      <c r="BM278" s="143"/>
      <c r="BN278" s="143"/>
      <c r="BO278" s="143"/>
      <c r="BP278" s="143"/>
      <c r="BQ278" s="143"/>
      <c r="BR278" s="143"/>
      <c r="BS278" s="143"/>
      <c r="BT278" s="143"/>
    </row>
    <row r="279" spans="1:72" x14ac:dyDescent="0.35">
      <c r="A279" s="185"/>
      <c r="B279" s="179"/>
      <c r="C279" s="185"/>
      <c r="D279" s="185"/>
      <c r="E279" s="185"/>
      <c r="F279" s="185"/>
      <c r="G279" s="185"/>
      <c r="H279" s="185"/>
      <c r="I279" s="185"/>
      <c r="J279" s="185"/>
      <c r="K279" s="185"/>
      <c r="L279" s="185"/>
      <c r="M279" s="185"/>
      <c r="N279" s="185"/>
      <c r="O279" s="185"/>
      <c r="P279" s="185"/>
      <c r="Q279" s="185"/>
      <c r="R279" s="185"/>
      <c r="S279" s="185"/>
      <c r="T279" s="185"/>
      <c r="U279" s="185"/>
      <c r="V279" s="185"/>
      <c r="W279" s="185"/>
      <c r="X279" s="185"/>
      <c r="Y279" s="185"/>
      <c r="Z279" s="185"/>
      <c r="AA279" s="185"/>
      <c r="AB279" s="185"/>
      <c r="AC279" s="185"/>
      <c r="AD279" s="185"/>
      <c r="AE279" s="185"/>
      <c r="AF279" s="185"/>
      <c r="AG279" s="185"/>
      <c r="AH279" s="185"/>
      <c r="AI279" s="185"/>
      <c r="AJ279" s="185"/>
      <c r="AK279" s="185"/>
      <c r="AL279" s="201"/>
      <c r="AM279" s="167"/>
      <c r="AN279" s="143"/>
      <c r="AO279" s="143"/>
      <c r="AP279" s="143"/>
      <c r="AQ279" s="143"/>
      <c r="AR279" s="143"/>
      <c r="AS279" s="143"/>
      <c r="AT279" s="143"/>
      <c r="AU279" s="143"/>
      <c r="AV279" s="143"/>
      <c r="AW279" s="143"/>
      <c r="AX279" s="143"/>
      <c r="AY279" s="143"/>
      <c r="AZ279" s="143"/>
      <c r="BA279" s="143"/>
      <c r="BB279" s="143"/>
      <c r="BC279" s="143"/>
      <c r="BD279" s="143"/>
      <c r="BE279" s="143"/>
      <c r="BF279" s="143"/>
      <c r="BG279" s="143"/>
      <c r="BH279" s="143"/>
      <c r="BI279" s="143"/>
      <c r="BJ279" s="143"/>
      <c r="BK279" s="143"/>
      <c r="BL279" s="143"/>
      <c r="BM279" s="143"/>
      <c r="BN279" s="143"/>
      <c r="BO279" s="143"/>
      <c r="BP279" s="143"/>
      <c r="BQ279" s="143"/>
      <c r="BR279" s="143"/>
      <c r="BS279" s="143"/>
      <c r="BT279" s="143"/>
    </row>
    <row r="280" spans="1:72" x14ac:dyDescent="0.35">
      <c r="A280" s="185"/>
      <c r="B280" s="179"/>
      <c r="C280" s="185"/>
      <c r="D280" s="185"/>
      <c r="E280" s="185"/>
      <c r="F280" s="185"/>
      <c r="G280" s="185"/>
      <c r="H280" s="185"/>
      <c r="I280" s="185"/>
      <c r="J280" s="185"/>
      <c r="K280" s="185"/>
      <c r="L280" s="185"/>
      <c r="M280" s="185"/>
      <c r="N280" s="185"/>
      <c r="O280" s="185"/>
      <c r="P280" s="185"/>
      <c r="Q280" s="185"/>
      <c r="R280" s="185"/>
      <c r="S280" s="185"/>
      <c r="T280" s="185"/>
      <c r="U280" s="185"/>
      <c r="V280" s="185"/>
      <c r="W280" s="185"/>
      <c r="X280" s="185"/>
      <c r="Y280" s="185"/>
      <c r="Z280" s="185"/>
      <c r="AA280" s="185"/>
      <c r="AB280" s="185"/>
      <c r="AC280" s="185"/>
      <c r="AD280" s="185"/>
      <c r="AE280" s="185"/>
      <c r="AF280" s="185"/>
      <c r="AG280" s="185"/>
      <c r="AH280" s="185"/>
      <c r="AI280" s="185"/>
      <c r="AJ280" s="185"/>
      <c r="AK280" s="185"/>
      <c r="AL280" s="201"/>
      <c r="AM280" s="167"/>
      <c r="AN280" s="143"/>
      <c r="AO280" s="143"/>
      <c r="AP280" s="143"/>
      <c r="AQ280" s="143"/>
      <c r="AR280" s="143"/>
      <c r="AS280" s="143"/>
      <c r="AT280" s="143"/>
      <c r="AU280" s="143"/>
      <c r="AV280" s="143"/>
      <c r="AW280" s="143"/>
      <c r="AX280" s="143"/>
      <c r="AY280" s="143"/>
      <c r="AZ280" s="143"/>
      <c r="BA280" s="143"/>
      <c r="BB280" s="143"/>
      <c r="BC280" s="143"/>
      <c r="BD280" s="143"/>
      <c r="BE280" s="143"/>
      <c r="BF280" s="143"/>
      <c r="BG280" s="143"/>
      <c r="BH280" s="143"/>
      <c r="BI280" s="143"/>
      <c r="BJ280" s="143"/>
      <c r="BK280" s="143"/>
      <c r="BL280" s="143"/>
      <c r="BM280" s="143"/>
      <c r="BN280" s="143"/>
      <c r="BO280" s="143"/>
      <c r="BP280" s="143"/>
      <c r="BQ280" s="143"/>
      <c r="BR280" s="143"/>
      <c r="BS280" s="143"/>
      <c r="BT280" s="143"/>
    </row>
    <row r="281" spans="1:72" x14ac:dyDescent="0.35">
      <c r="A281" s="185"/>
      <c r="B281" s="179"/>
      <c r="C281" s="185"/>
      <c r="D281" s="185"/>
      <c r="E281" s="185"/>
      <c r="F281" s="185"/>
      <c r="G281" s="185"/>
      <c r="H281" s="185"/>
      <c r="I281" s="185"/>
      <c r="J281" s="185"/>
      <c r="K281" s="185"/>
      <c r="L281" s="185"/>
      <c r="M281" s="185"/>
      <c r="N281" s="185"/>
      <c r="O281" s="185"/>
      <c r="P281" s="185"/>
      <c r="Q281" s="185"/>
      <c r="R281" s="185"/>
      <c r="S281" s="185"/>
      <c r="T281" s="185"/>
      <c r="U281" s="185"/>
      <c r="V281" s="185"/>
      <c r="W281" s="185"/>
      <c r="X281" s="185"/>
      <c r="Y281" s="185"/>
      <c r="Z281" s="185"/>
      <c r="AA281" s="185"/>
      <c r="AB281" s="185"/>
      <c r="AC281" s="185"/>
      <c r="AD281" s="185"/>
      <c r="AE281" s="185"/>
      <c r="AF281" s="185"/>
      <c r="AG281" s="185"/>
      <c r="AH281" s="185"/>
      <c r="AI281" s="185"/>
      <c r="AJ281" s="185"/>
      <c r="AK281" s="185"/>
      <c r="AL281" s="201"/>
      <c r="AM281" s="167"/>
      <c r="AN281" s="143"/>
      <c r="AO281" s="143"/>
      <c r="AP281" s="143"/>
      <c r="AQ281" s="143"/>
      <c r="AR281" s="143"/>
      <c r="AS281" s="143"/>
      <c r="AT281" s="143"/>
      <c r="AU281" s="143"/>
      <c r="AV281" s="143"/>
      <c r="AW281" s="143"/>
      <c r="AX281" s="143"/>
      <c r="AY281" s="143"/>
      <c r="AZ281" s="143"/>
      <c r="BA281" s="143"/>
      <c r="BB281" s="143"/>
      <c r="BC281" s="143"/>
      <c r="BD281" s="143"/>
      <c r="BE281" s="143"/>
      <c r="BF281" s="143"/>
      <c r="BG281" s="143"/>
      <c r="BH281" s="143"/>
      <c r="BI281" s="143"/>
      <c r="BJ281" s="143"/>
      <c r="BK281" s="143"/>
      <c r="BL281" s="143"/>
      <c r="BM281" s="143"/>
      <c r="BN281" s="143"/>
      <c r="BO281" s="143"/>
      <c r="BP281" s="143"/>
      <c r="BQ281" s="143"/>
      <c r="BR281" s="143"/>
      <c r="BS281" s="143"/>
      <c r="BT281" s="143"/>
    </row>
    <row r="282" spans="1:72" x14ac:dyDescent="0.35">
      <c r="A282" s="185"/>
      <c r="B282" s="179"/>
      <c r="C282" s="185"/>
      <c r="D282" s="185"/>
      <c r="E282" s="185"/>
      <c r="F282" s="185"/>
      <c r="G282" s="185"/>
      <c r="H282" s="185"/>
      <c r="I282" s="185"/>
      <c r="J282" s="185"/>
      <c r="K282" s="185"/>
      <c r="L282" s="185"/>
      <c r="M282" s="185"/>
      <c r="N282" s="185"/>
      <c r="O282" s="185"/>
      <c r="P282" s="185"/>
      <c r="Q282" s="185"/>
      <c r="R282" s="185"/>
      <c r="S282" s="185"/>
      <c r="T282" s="185"/>
      <c r="U282" s="185"/>
      <c r="V282" s="185"/>
      <c r="W282" s="185"/>
      <c r="X282" s="185"/>
      <c r="Y282" s="185"/>
      <c r="Z282" s="185"/>
      <c r="AA282" s="185"/>
      <c r="AB282" s="185"/>
      <c r="AC282" s="185"/>
      <c r="AD282" s="185"/>
      <c r="AE282" s="185"/>
      <c r="AF282" s="185"/>
      <c r="AG282" s="185"/>
      <c r="AH282" s="185"/>
      <c r="AI282" s="185"/>
      <c r="AJ282" s="185"/>
      <c r="AK282" s="185"/>
      <c r="AL282" s="201"/>
      <c r="AM282" s="167"/>
      <c r="AN282" s="143"/>
      <c r="AO282" s="143"/>
      <c r="AP282" s="143"/>
      <c r="AQ282" s="143"/>
      <c r="AR282" s="143"/>
      <c r="AS282" s="143"/>
      <c r="AT282" s="143"/>
      <c r="AU282" s="143"/>
      <c r="AV282" s="143"/>
      <c r="AW282" s="143"/>
      <c r="AX282" s="143"/>
      <c r="AY282" s="143"/>
      <c r="AZ282" s="143"/>
      <c r="BA282" s="143"/>
      <c r="BB282" s="143"/>
      <c r="BC282" s="143"/>
      <c r="BD282" s="143"/>
      <c r="BE282" s="143"/>
      <c r="BF282" s="143"/>
      <c r="BG282" s="143"/>
      <c r="BH282" s="143"/>
      <c r="BI282" s="143"/>
      <c r="BJ282" s="143"/>
      <c r="BK282" s="143"/>
      <c r="BL282" s="143"/>
      <c r="BM282" s="143"/>
      <c r="BN282" s="143"/>
      <c r="BO282" s="143"/>
      <c r="BP282" s="143"/>
      <c r="BQ282" s="143"/>
      <c r="BR282" s="143"/>
      <c r="BS282" s="143"/>
      <c r="BT282" s="143"/>
    </row>
    <row r="283" spans="1:72" x14ac:dyDescent="0.35">
      <c r="A283" s="185"/>
      <c r="B283" s="179"/>
      <c r="C283" s="185"/>
      <c r="D283" s="185"/>
      <c r="E283" s="185"/>
      <c r="F283" s="185"/>
      <c r="G283" s="185"/>
      <c r="H283" s="185"/>
      <c r="I283" s="185"/>
      <c r="J283" s="185"/>
      <c r="K283" s="185"/>
      <c r="L283" s="185"/>
      <c r="M283" s="185"/>
      <c r="N283" s="185"/>
      <c r="O283" s="185"/>
      <c r="P283" s="185"/>
      <c r="Q283" s="185"/>
      <c r="R283" s="185"/>
      <c r="S283" s="185"/>
      <c r="T283" s="185"/>
      <c r="U283" s="185"/>
      <c r="V283" s="185"/>
      <c r="W283" s="185"/>
      <c r="X283" s="185"/>
      <c r="Y283" s="185"/>
      <c r="Z283" s="185"/>
      <c r="AA283" s="185"/>
      <c r="AB283" s="185"/>
      <c r="AC283" s="185"/>
      <c r="AD283" s="185"/>
      <c r="AE283" s="185"/>
      <c r="AF283" s="185"/>
      <c r="AG283" s="185"/>
      <c r="AH283" s="185"/>
      <c r="AI283" s="185"/>
      <c r="AJ283" s="185"/>
      <c r="AK283" s="185"/>
      <c r="AL283" s="201"/>
      <c r="AM283" s="167"/>
      <c r="AN283" s="143"/>
      <c r="AO283" s="143"/>
      <c r="AP283" s="143"/>
      <c r="AQ283" s="143"/>
      <c r="AR283" s="143"/>
      <c r="AS283" s="143"/>
      <c r="AT283" s="143"/>
      <c r="AU283" s="143"/>
      <c r="AV283" s="143"/>
      <c r="AW283" s="143"/>
      <c r="AX283" s="143"/>
      <c r="AY283" s="143"/>
      <c r="AZ283" s="143"/>
      <c r="BA283" s="143"/>
      <c r="BB283" s="143"/>
      <c r="BC283" s="143"/>
      <c r="BD283" s="143"/>
      <c r="BE283" s="143"/>
      <c r="BF283" s="143"/>
      <c r="BG283" s="143"/>
      <c r="BH283" s="143"/>
      <c r="BI283" s="143"/>
      <c r="BJ283" s="143"/>
      <c r="BK283" s="143"/>
      <c r="BL283" s="143"/>
      <c r="BM283" s="143"/>
      <c r="BN283" s="143"/>
      <c r="BO283" s="143"/>
      <c r="BP283" s="143"/>
      <c r="BQ283" s="143"/>
      <c r="BR283" s="143"/>
      <c r="BS283" s="143"/>
      <c r="BT283" s="143"/>
    </row>
    <row r="284" spans="1:72" x14ac:dyDescent="0.35">
      <c r="A284" s="185"/>
      <c r="B284" s="179"/>
      <c r="C284" s="185"/>
      <c r="D284" s="185"/>
      <c r="E284" s="185"/>
      <c r="F284" s="185"/>
      <c r="G284" s="185"/>
      <c r="H284" s="185"/>
      <c r="I284" s="185"/>
      <c r="J284" s="185"/>
      <c r="K284" s="185"/>
      <c r="L284" s="185"/>
      <c r="M284" s="185"/>
      <c r="N284" s="185"/>
      <c r="O284" s="185"/>
      <c r="P284" s="185"/>
      <c r="Q284" s="185"/>
      <c r="R284" s="185"/>
      <c r="S284" s="185"/>
      <c r="T284" s="185"/>
      <c r="U284" s="185"/>
      <c r="V284" s="185"/>
      <c r="W284" s="185"/>
      <c r="X284" s="185"/>
      <c r="Y284" s="185"/>
      <c r="Z284" s="185"/>
      <c r="AA284" s="185"/>
      <c r="AB284" s="185"/>
      <c r="AC284" s="185"/>
      <c r="AD284" s="185"/>
      <c r="AE284" s="185"/>
      <c r="AF284" s="185"/>
      <c r="AG284" s="185"/>
      <c r="AH284" s="185"/>
      <c r="AI284" s="185"/>
      <c r="AJ284" s="185"/>
      <c r="AK284" s="185"/>
      <c r="AL284" s="201"/>
      <c r="AM284" s="167"/>
      <c r="AN284" s="143"/>
      <c r="AO284" s="143"/>
      <c r="AP284" s="143"/>
      <c r="AQ284" s="143"/>
      <c r="AR284" s="143"/>
      <c r="AS284" s="143"/>
      <c r="AT284" s="143"/>
      <c r="AU284" s="143"/>
      <c r="AV284" s="143"/>
      <c r="AW284" s="143"/>
      <c r="AX284" s="143"/>
      <c r="AY284" s="143"/>
      <c r="AZ284" s="143"/>
      <c r="BA284" s="143"/>
      <c r="BB284" s="143"/>
      <c r="BC284" s="143"/>
      <c r="BD284" s="143"/>
      <c r="BE284" s="143"/>
      <c r="BF284" s="143"/>
      <c r="BG284" s="143"/>
      <c r="BH284" s="143"/>
      <c r="BI284" s="143"/>
      <c r="BJ284" s="143"/>
      <c r="BK284" s="143"/>
      <c r="BL284" s="143"/>
      <c r="BM284" s="143"/>
      <c r="BN284" s="143"/>
      <c r="BO284" s="143"/>
      <c r="BP284" s="143"/>
      <c r="BQ284" s="143"/>
      <c r="BR284" s="143"/>
      <c r="BS284" s="143"/>
      <c r="BT284" s="143"/>
    </row>
    <row r="285" spans="1:72" x14ac:dyDescent="0.35">
      <c r="A285" s="185"/>
      <c r="B285" s="179"/>
      <c r="C285" s="185"/>
      <c r="D285" s="185"/>
      <c r="E285" s="185"/>
      <c r="F285" s="185"/>
      <c r="G285" s="185"/>
      <c r="H285" s="185"/>
      <c r="I285" s="185"/>
      <c r="J285" s="185"/>
      <c r="K285" s="185"/>
      <c r="L285" s="185"/>
      <c r="M285" s="185"/>
      <c r="N285" s="185"/>
      <c r="O285" s="185"/>
      <c r="P285" s="185"/>
      <c r="Q285" s="185"/>
      <c r="R285" s="185"/>
      <c r="S285" s="185"/>
      <c r="T285" s="185"/>
      <c r="U285" s="185"/>
      <c r="V285" s="185"/>
      <c r="W285" s="185"/>
      <c r="X285" s="185"/>
      <c r="Y285" s="185"/>
      <c r="Z285" s="185"/>
      <c r="AA285" s="185"/>
      <c r="AB285" s="185"/>
      <c r="AC285" s="185"/>
      <c r="AD285" s="185"/>
      <c r="AE285" s="185"/>
      <c r="AF285" s="185"/>
      <c r="AG285" s="185"/>
      <c r="AH285" s="185"/>
      <c r="AI285" s="185"/>
      <c r="AJ285" s="185"/>
      <c r="AK285" s="185"/>
      <c r="AL285" s="201"/>
      <c r="AM285" s="167"/>
      <c r="AN285" s="143"/>
      <c r="AO285" s="143"/>
      <c r="AP285" s="143"/>
      <c r="AQ285" s="143"/>
      <c r="AR285" s="143"/>
      <c r="AS285" s="143"/>
      <c r="AT285" s="143"/>
      <c r="AU285" s="143"/>
      <c r="AV285" s="143"/>
      <c r="AW285" s="143"/>
      <c r="AX285" s="143"/>
      <c r="AY285" s="143"/>
      <c r="AZ285" s="143"/>
      <c r="BA285" s="143"/>
      <c r="BB285" s="143"/>
      <c r="BC285" s="143"/>
      <c r="BD285" s="143"/>
      <c r="BE285" s="143"/>
      <c r="BF285" s="143"/>
      <c r="BG285" s="143"/>
      <c r="BH285" s="143"/>
      <c r="BI285" s="143"/>
      <c r="BJ285" s="143"/>
      <c r="BK285" s="143"/>
      <c r="BL285" s="143"/>
      <c r="BM285" s="143"/>
      <c r="BN285" s="143"/>
      <c r="BO285" s="143"/>
      <c r="BP285" s="143"/>
      <c r="BQ285" s="143"/>
      <c r="BR285" s="143"/>
      <c r="BS285" s="143"/>
      <c r="BT285" s="143"/>
    </row>
    <row r="286" spans="1:72" x14ac:dyDescent="0.35">
      <c r="A286" s="185"/>
      <c r="B286" s="179"/>
      <c r="C286" s="185"/>
      <c r="D286" s="185"/>
      <c r="E286" s="185"/>
      <c r="F286" s="185"/>
      <c r="G286" s="185"/>
      <c r="H286" s="185"/>
      <c r="I286" s="185"/>
      <c r="J286" s="185"/>
      <c r="K286" s="185"/>
      <c r="L286" s="185"/>
      <c r="M286" s="185"/>
      <c r="N286" s="185"/>
      <c r="O286" s="185"/>
      <c r="P286" s="185"/>
      <c r="Q286" s="185"/>
      <c r="R286" s="185"/>
      <c r="S286" s="185"/>
      <c r="T286" s="185"/>
      <c r="U286" s="185"/>
      <c r="V286" s="185"/>
      <c r="W286" s="185"/>
      <c r="X286" s="185"/>
      <c r="Y286" s="185"/>
      <c r="Z286" s="185"/>
      <c r="AA286" s="185"/>
      <c r="AB286" s="185"/>
      <c r="AC286" s="185"/>
      <c r="AD286" s="185"/>
      <c r="AE286" s="185"/>
      <c r="AF286" s="185"/>
      <c r="AG286" s="185"/>
      <c r="AH286" s="185"/>
      <c r="AI286" s="185"/>
      <c r="AJ286" s="185"/>
      <c r="AK286" s="185"/>
      <c r="AL286" s="201"/>
      <c r="AM286" s="167"/>
      <c r="AN286" s="143"/>
      <c r="AO286" s="143"/>
      <c r="AP286" s="143"/>
      <c r="AQ286" s="143"/>
      <c r="AR286" s="143"/>
      <c r="AS286" s="143"/>
      <c r="AT286" s="143"/>
      <c r="AU286" s="143"/>
      <c r="AV286" s="143"/>
      <c r="AW286" s="143"/>
      <c r="AX286" s="143"/>
      <c r="AY286" s="143"/>
      <c r="AZ286" s="143"/>
      <c r="BA286" s="143"/>
      <c r="BB286" s="143"/>
      <c r="BC286" s="143"/>
      <c r="BD286" s="143"/>
      <c r="BE286" s="143"/>
      <c r="BF286" s="143"/>
      <c r="BG286" s="143"/>
      <c r="BH286" s="143"/>
      <c r="BI286" s="143"/>
      <c r="BJ286" s="143"/>
      <c r="BK286" s="143"/>
      <c r="BL286" s="143"/>
      <c r="BM286" s="143"/>
      <c r="BN286" s="143"/>
      <c r="BO286" s="143"/>
      <c r="BP286" s="143"/>
      <c r="BQ286" s="143"/>
      <c r="BR286" s="143"/>
      <c r="BS286" s="143"/>
      <c r="BT286" s="143"/>
    </row>
    <row r="287" spans="1:72" x14ac:dyDescent="0.35">
      <c r="A287" s="185"/>
      <c r="B287" s="179"/>
      <c r="C287" s="185"/>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201"/>
      <c r="AM287" s="167"/>
      <c r="AN287" s="143"/>
      <c r="AO287" s="143"/>
      <c r="AP287" s="143"/>
      <c r="AQ287" s="143"/>
      <c r="AR287" s="143"/>
      <c r="AS287" s="143"/>
      <c r="AT287" s="143"/>
      <c r="AU287" s="143"/>
      <c r="AV287" s="143"/>
      <c r="AW287" s="143"/>
      <c r="AX287" s="143"/>
      <c r="AY287" s="143"/>
      <c r="AZ287" s="143"/>
      <c r="BA287" s="143"/>
      <c r="BB287" s="143"/>
      <c r="BC287" s="143"/>
      <c r="BD287" s="143"/>
      <c r="BE287" s="143"/>
      <c r="BF287" s="143"/>
      <c r="BG287" s="143"/>
      <c r="BH287" s="143"/>
      <c r="BI287" s="143"/>
      <c r="BJ287" s="143"/>
      <c r="BK287" s="143"/>
      <c r="BL287" s="143"/>
      <c r="BM287" s="143"/>
      <c r="BN287" s="143"/>
      <c r="BO287" s="143"/>
      <c r="BP287" s="143"/>
      <c r="BQ287" s="143"/>
      <c r="BR287" s="143"/>
      <c r="BS287" s="143"/>
      <c r="BT287" s="143"/>
    </row>
    <row r="288" spans="1:72" x14ac:dyDescent="0.35">
      <c r="A288" s="185"/>
      <c r="B288" s="179"/>
      <c r="C288" s="185"/>
      <c r="D288" s="185"/>
      <c r="E288" s="185"/>
      <c r="F288" s="185"/>
      <c r="G288" s="185"/>
      <c r="H288" s="185"/>
      <c r="I288" s="185"/>
      <c r="J288" s="185"/>
      <c r="K288" s="185"/>
      <c r="L288" s="185"/>
      <c r="M288" s="185"/>
      <c r="N288" s="185"/>
      <c r="O288" s="185"/>
      <c r="P288" s="185"/>
      <c r="Q288" s="185"/>
      <c r="R288" s="185"/>
      <c r="S288" s="185"/>
      <c r="T288" s="185"/>
      <c r="U288" s="185"/>
      <c r="V288" s="185"/>
      <c r="W288" s="185"/>
      <c r="X288" s="185"/>
      <c r="Y288" s="185"/>
      <c r="Z288" s="185"/>
      <c r="AA288" s="185"/>
      <c r="AB288" s="185"/>
      <c r="AC288" s="185"/>
      <c r="AD288" s="185"/>
      <c r="AE288" s="185"/>
      <c r="AF288" s="185"/>
      <c r="AG288" s="185"/>
      <c r="AH288" s="185"/>
      <c r="AI288" s="185"/>
      <c r="AJ288" s="185"/>
      <c r="AK288" s="185"/>
      <c r="AL288" s="201"/>
      <c r="AM288" s="167"/>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3"/>
      <c r="BR288" s="143"/>
      <c r="BS288" s="143"/>
      <c r="BT288" s="143"/>
    </row>
    <row r="289" spans="1:72" x14ac:dyDescent="0.35">
      <c r="A289" s="185"/>
      <c r="B289" s="179"/>
      <c r="C289" s="185"/>
      <c r="D289" s="185"/>
      <c r="E289" s="185"/>
      <c r="F289" s="185"/>
      <c r="G289" s="185"/>
      <c r="H289" s="185"/>
      <c r="I289" s="185"/>
      <c r="J289" s="185"/>
      <c r="K289" s="185"/>
      <c r="L289" s="185"/>
      <c r="M289" s="185"/>
      <c r="N289" s="185"/>
      <c r="O289" s="185"/>
      <c r="P289" s="185"/>
      <c r="Q289" s="185"/>
      <c r="R289" s="185"/>
      <c r="S289" s="185"/>
      <c r="T289" s="185"/>
      <c r="U289" s="185"/>
      <c r="V289" s="185"/>
      <c r="W289" s="185"/>
      <c r="X289" s="185"/>
      <c r="Y289" s="185"/>
      <c r="Z289" s="185"/>
      <c r="AA289" s="185"/>
      <c r="AB289" s="185"/>
      <c r="AC289" s="185"/>
      <c r="AD289" s="185"/>
      <c r="AE289" s="185"/>
      <c r="AF289" s="185"/>
      <c r="AG289" s="185"/>
      <c r="AH289" s="185"/>
      <c r="AI289" s="185"/>
      <c r="AJ289" s="185"/>
      <c r="AK289" s="185"/>
      <c r="AL289" s="201"/>
      <c r="AM289" s="167"/>
      <c r="AN289" s="143"/>
      <c r="AO289" s="143"/>
      <c r="AP289" s="143"/>
      <c r="AQ289" s="143"/>
      <c r="AR289" s="143"/>
      <c r="AS289" s="143"/>
      <c r="AT289" s="143"/>
      <c r="AU289" s="143"/>
      <c r="AV289" s="143"/>
      <c r="AW289" s="143"/>
      <c r="AX289" s="143"/>
      <c r="AY289" s="143"/>
      <c r="AZ289" s="143"/>
      <c r="BA289" s="143"/>
      <c r="BB289" s="143"/>
      <c r="BC289" s="143"/>
      <c r="BD289" s="143"/>
      <c r="BE289" s="143"/>
      <c r="BF289" s="143"/>
      <c r="BG289" s="143"/>
      <c r="BH289" s="143"/>
      <c r="BI289" s="143"/>
      <c r="BJ289" s="143"/>
      <c r="BK289" s="143"/>
      <c r="BL289" s="143"/>
      <c r="BM289" s="143"/>
      <c r="BN289" s="143"/>
      <c r="BO289" s="143"/>
      <c r="BP289" s="143"/>
      <c r="BQ289" s="143"/>
      <c r="BR289" s="143"/>
      <c r="BS289" s="143"/>
      <c r="BT289" s="143"/>
    </row>
    <row r="290" spans="1:72" x14ac:dyDescent="0.35">
      <c r="A290" s="185"/>
      <c r="B290" s="179"/>
      <c r="C290" s="185"/>
      <c r="D290" s="185"/>
      <c r="E290" s="185"/>
      <c r="F290" s="185"/>
      <c r="G290" s="185"/>
      <c r="H290" s="185"/>
      <c r="I290" s="185"/>
      <c r="J290" s="185"/>
      <c r="K290" s="185"/>
      <c r="L290" s="185"/>
      <c r="M290" s="185"/>
      <c r="N290" s="185"/>
      <c r="O290" s="185"/>
      <c r="P290" s="185"/>
      <c r="Q290" s="185"/>
      <c r="R290" s="185"/>
      <c r="S290" s="185"/>
      <c r="T290" s="185"/>
      <c r="U290" s="185"/>
      <c r="V290" s="185"/>
      <c r="W290" s="185"/>
      <c r="X290" s="185"/>
      <c r="Y290" s="185"/>
      <c r="Z290" s="185"/>
      <c r="AA290" s="185"/>
      <c r="AB290" s="185"/>
      <c r="AC290" s="185"/>
      <c r="AD290" s="185"/>
      <c r="AE290" s="185"/>
      <c r="AF290" s="185"/>
      <c r="AG290" s="185"/>
      <c r="AH290" s="185"/>
      <c r="AI290" s="185"/>
      <c r="AJ290" s="185"/>
      <c r="AK290" s="185"/>
      <c r="AL290" s="201"/>
      <c r="AM290" s="167"/>
      <c r="AN290" s="143"/>
      <c r="AO290" s="143"/>
      <c r="AP290" s="143"/>
      <c r="AQ290" s="143"/>
      <c r="AR290" s="143"/>
      <c r="AS290" s="143"/>
      <c r="AT290" s="143"/>
      <c r="AU290" s="143"/>
      <c r="AV290" s="143"/>
      <c r="AW290" s="143"/>
      <c r="AX290" s="143"/>
      <c r="AY290" s="143"/>
      <c r="AZ290" s="143"/>
      <c r="BA290" s="143"/>
      <c r="BB290" s="143"/>
      <c r="BC290" s="143"/>
      <c r="BD290" s="143"/>
      <c r="BE290" s="143"/>
      <c r="BF290" s="143"/>
      <c r="BG290" s="143"/>
      <c r="BH290" s="143"/>
      <c r="BI290" s="143"/>
      <c r="BJ290" s="143"/>
      <c r="BK290" s="143"/>
      <c r="BL290" s="143"/>
      <c r="BM290" s="143"/>
      <c r="BN290" s="143"/>
      <c r="BO290" s="143"/>
      <c r="BP290" s="143"/>
      <c r="BQ290" s="143"/>
      <c r="BR290" s="143"/>
      <c r="BS290" s="143"/>
      <c r="BT290" s="143"/>
    </row>
    <row r="291" spans="1:72" x14ac:dyDescent="0.35">
      <c r="A291" s="185"/>
      <c r="B291" s="179"/>
      <c r="C291" s="185"/>
      <c r="D291" s="185"/>
      <c r="E291" s="185"/>
      <c r="F291" s="185"/>
      <c r="G291" s="185"/>
      <c r="H291" s="185"/>
      <c r="I291" s="185"/>
      <c r="J291" s="185"/>
      <c r="K291" s="185"/>
      <c r="L291" s="185"/>
      <c r="M291" s="185"/>
      <c r="N291" s="185"/>
      <c r="O291" s="185"/>
      <c r="P291" s="185"/>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5"/>
      <c r="AL291" s="201"/>
      <c r="AM291" s="167"/>
      <c r="AN291" s="143"/>
      <c r="AO291" s="143"/>
      <c r="AP291" s="143"/>
      <c r="AQ291" s="143"/>
      <c r="AR291" s="143"/>
      <c r="AS291" s="143"/>
      <c r="AT291" s="143"/>
      <c r="AU291" s="143"/>
      <c r="AV291" s="143"/>
      <c r="AW291" s="143"/>
      <c r="AX291" s="143"/>
      <c r="AY291" s="143"/>
      <c r="AZ291" s="143"/>
      <c r="BA291" s="143"/>
      <c r="BB291" s="143"/>
      <c r="BC291" s="143"/>
      <c r="BD291" s="143"/>
      <c r="BE291" s="143"/>
      <c r="BF291" s="143"/>
      <c r="BG291" s="143"/>
      <c r="BH291" s="143"/>
      <c r="BI291" s="143"/>
      <c r="BJ291" s="143"/>
      <c r="BK291" s="143"/>
      <c r="BL291" s="143"/>
      <c r="BM291" s="143"/>
      <c r="BN291" s="143"/>
      <c r="BO291" s="143"/>
      <c r="BP291" s="143"/>
      <c r="BQ291" s="143"/>
      <c r="BR291" s="143"/>
      <c r="BS291" s="143"/>
      <c r="BT291" s="143"/>
    </row>
    <row r="292" spans="1:72" x14ac:dyDescent="0.35">
      <c r="A292" s="185"/>
      <c r="B292" s="179"/>
      <c r="C292" s="185"/>
      <c r="D292" s="185"/>
      <c r="E292" s="185"/>
      <c r="F292" s="185"/>
      <c r="G292" s="185"/>
      <c r="H292" s="185"/>
      <c r="I292" s="185"/>
      <c r="J292" s="185"/>
      <c r="K292" s="185"/>
      <c r="L292" s="185"/>
      <c r="M292" s="185"/>
      <c r="N292" s="185"/>
      <c r="O292" s="185"/>
      <c r="P292" s="185"/>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5"/>
      <c r="AL292" s="201"/>
      <c r="AM292" s="167"/>
      <c r="AN292" s="143"/>
      <c r="AO292" s="143"/>
      <c r="AP292" s="143"/>
      <c r="AQ292" s="143"/>
      <c r="AR292" s="143"/>
      <c r="AS292" s="143"/>
      <c r="AT292" s="143"/>
      <c r="AU292" s="143"/>
      <c r="AV292" s="143"/>
      <c r="AW292" s="143"/>
      <c r="AX292" s="143"/>
      <c r="AY292" s="143"/>
      <c r="AZ292" s="143"/>
      <c r="BA292" s="143"/>
      <c r="BB292" s="143"/>
      <c r="BC292" s="143"/>
      <c r="BD292" s="143"/>
      <c r="BE292" s="143"/>
      <c r="BF292" s="143"/>
      <c r="BG292" s="143"/>
      <c r="BH292" s="143"/>
      <c r="BI292" s="143"/>
      <c r="BJ292" s="143"/>
      <c r="BK292" s="143"/>
      <c r="BL292" s="143"/>
      <c r="BM292" s="143"/>
      <c r="BN292" s="143"/>
      <c r="BO292" s="143"/>
      <c r="BP292" s="143"/>
      <c r="BQ292" s="143"/>
      <c r="BR292" s="143"/>
      <c r="BS292" s="143"/>
      <c r="BT292" s="143"/>
    </row>
    <row r="293" spans="1:72" x14ac:dyDescent="0.35">
      <c r="A293" s="185"/>
      <c r="B293" s="179"/>
      <c r="C293" s="185"/>
      <c r="D293" s="185"/>
      <c r="E293" s="185"/>
      <c r="F293" s="185"/>
      <c r="G293" s="185"/>
      <c r="H293" s="185"/>
      <c r="I293" s="185"/>
      <c r="J293" s="185"/>
      <c r="K293" s="185"/>
      <c r="L293" s="185"/>
      <c r="M293" s="185"/>
      <c r="N293" s="185"/>
      <c r="O293" s="185"/>
      <c r="P293" s="185"/>
      <c r="Q293" s="185"/>
      <c r="R293" s="185"/>
      <c r="S293" s="185"/>
      <c r="T293" s="185"/>
      <c r="U293" s="185"/>
      <c r="V293" s="185"/>
      <c r="W293" s="185"/>
      <c r="X293" s="185"/>
      <c r="Y293" s="185"/>
      <c r="Z293" s="185"/>
      <c r="AA293" s="185"/>
      <c r="AB293" s="185"/>
      <c r="AC293" s="185"/>
      <c r="AD293" s="185"/>
      <c r="AE293" s="185"/>
      <c r="AF293" s="185"/>
      <c r="AG293" s="185"/>
      <c r="AH293" s="185"/>
      <c r="AI293" s="185"/>
      <c r="AJ293" s="185"/>
      <c r="AK293" s="185"/>
      <c r="AL293" s="201"/>
      <c r="AM293" s="167"/>
      <c r="AN293" s="143"/>
      <c r="AO293" s="143"/>
      <c r="AP293" s="143"/>
      <c r="AQ293" s="143"/>
      <c r="AR293" s="143"/>
      <c r="AS293" s="143"/>
      <c r="AT293" s="143"/>
      <c r="AU293" s="143"/>
      <c r="AV293" s="143"/>
      <c r="AW293" s="143"/>
      <c r="AX293" s="143"/>
      <c r="AY293" s="143"/>
      <c r="AZ293" s="143"/>
      <c r="BA293" s="143"/>
      <c r="BB293" s="143"/>
      <c r="BC293" s="143"/>
      <c r="BD293" s="143"/>
      <c r="BE293" s="143"/>
      <c r="BF293" s="143"/>
      <c r="BG293" s="143"/>
      <c r="BH293" s="143"/>
      <c r="BI293" s="143"/>
      <c r="BJ293" s="143"/>
      <c r="BK293" s="143"/>
      <c r="BL293" s="143"/>
      <c r="BM293" s="143"/>
      <c r="BN293" s="143"/>
      <c r="BO293" s="143"/>
      <c r="BP293" s="143"/>
      <c r="BQ293" s="143"/>
      <c r="BR293" s="143"/>
      <c r="BS293" s="143"/>
      <c r="BT293" s="143"/>
    </row>
    <row r="294" spans="1:72" x14ac:dyDescent="0.35">
      <c r="A294" s="185"/>
      <c r="B294" s="179"/>
      <c r="C294" s="185"/>
      <c r="D294" s="185"/>
      <c r="E294" s="185"/>
      <c r="F294" s="185"/>
      <c r="G294" s="185"/>
      <c r="H294" s="185"/>
      <c r="I294" s="185"/>
      <c r="J294" s="185"/>
      <c r="K294" s="185"/>
      <c r="L294" s="185"/>
      <c r="M294" s="185"/>
      <c r="N294" s="185"/>
      <c r="O294" s="185"/>
      <c r="P294" s="185"/>
      <c r="Q294" s="185"/>
      <c r="R294" s="185"/>
      <c r="S294" s="185"/>
      <c r="T294" s="185"/>
      <c r="U294" s="185"/>
      <c r="V294" s="185"/>
      <c r="W294" s="185"/>
      <c r="X294" s="185"/>
      <c r="Y294" s="185"/>
      <c r="Z294" s="185"/>
      <c r="AA294" s="185"/>
      <c r="AB294" s="185"/>
      <c r="AC294" s="185"/>
      <c r="AD294" s="185"/>
      <c r="AE294" s="185"/>
      <c r="AF294" s="185"/>
      <c r="AG294" s="185"/>
      <c r="AH294" s="185"/>
      <c r="AI294" s="185"/>
      <c r="AJ294" s="185"/>
      <c r="AK294" s="185"/>
      <c r="AL294" s="201"/>
      <c r="AM294" s="167"/>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3"/>
      <c r="BR294" s="143"/>
      <c r="BS294" s="143"/>
      <c r="BT294" s="143"/>
    </row>
    <row r="295" spans="1:72" x14ac:dyDescent="0.35">
      <c r="A295" s="185"/>
      <c r="B295" s="179"/>
      <c r="C295" s="185"/>
      <c r="D295" s="185"/>
      <c r="E295" s="185"/>
      <c r="F295" s="185"/>
      <c r="G295" s="185"/>
      <c r="H295" s="185"/>
      <c r="I295" s="185"/>
      <c r="J295" s="185"/>
      <c r="K295" s="185"/>
      <c r="L295" s="185"/>
      <c r="M295" s="185"/>
      <c r="N295" s="185"/>
      <c r="O295" s="185"/>
      <c r="P295" s="185"/>
      <c r="Q295" s="185"/>
      <c r="R295" s="185"/>
      <c r="S295" s="185"/>
      <c r="T295" s="185"/>
      <c r="U295" s="185"/>
      <c r="V295" s="185"/>
      <c r="W295" s="185"/>
      <c r="X295" s="185"/>
      <c r="Y295" s="185"/>
      <c r="Z295" s="185"/>
      <c r="AA295" s="185"/>
      <c r="AB295" s="185"/>
      <c r="AC295" s="185"/>
      <c r="AD295" s="185"/>
      <c r="AE295" s="185"/>
      <c r="AF295" s="185"/>
      <c r="AG295" s="185"/>
      <c r="AH295" s="185"/>
      <c r="AI295" s="185"/>
      <c r="AJ295" s="185"/>
      <c r="AK295" s="185"/>
      <c r="AL295" s="201"/>
      <c r="AM295" s="167"/>
      <c r="AN295" s="143"/>
      <c r="AO295" s="143"/>
      <c r="AP295" s="143"/>
      <c r="AQ295" s="143"/>
      <c r="AR295" s="143"/>
      <c r="AS295" s="143"/>
      <c r="AT295" s="143"/>
      <c r="AU295" s="143"/>
      <c r="AV295" s="143"/>
      <c r="AW295" s="143"/>
      <c r="AX295" s="143"/>
      <c r="AY295" s="143"/>
      <c r="AZ295" s="143"/>
      <c r="BA295" s="143"/>
      <c r="BB295" s="143"/>
      <c r="BC295" s="143"/>
      <c r="BD295" s="143"/>
      <c r="BE295" s="143"/>
      <c r="BF295" s="143"/>
      <c r="BG295" s="143"/>
      <c r="BH295" s="143"/>
      <c r="BI295" s="143"/>
      <c r="BJ295" s="143"/>
      <c r="BK295" s="143"/>
      <c r="BL295" s="143"/>
      <c r="BM295" s="143"/>
      <c r="BN295" s="143"/>
      <c r="BO295" s="143"/>
      <c r="BP295" s="143"/>
      <c r="BQ295" s="143"/>
      <c r="BR295" s="143"/>
      <c r="BS295" s="143"/>
      <c r="BT295" s="143"/>
    </row>
    <row r="296" spans="1:72" x14ac:dyDescent="0.35">
      <c r="A296" s="185"/>
      <c r="B296" s="179"/>
      <c r="C296" s="185"/>
      <c r="D296" s="185"/>
      <c r="E296" s="185"/>
      <c r="F296" s="185"/>
      <c r="G296" s="185"/>
      <c r="H296" s="185"/>
      <c r="I296" s="185"/>
      <c r="J296" s="185"/>
      <c r="K296" s="185"/>
      <c r="L296" s="185"/>
      <c r="M296" s="185"/>
      <c r="N296" s="185"/>
      <c r="O296" s="185"/>
      <c r="P296" s="185"/>
      <c r="Q296" s="185"/>
      <c r="R296" s="185"/>
      <c r="S296" s="185"/>
      <c r="T296" s="185"/>
      <c r="U296" s="185"/>
      <c r="V296" s="185"/>
      <c r="W296" s="185"/>
      <c r="X296" s="185"/>
      <c r="Y296" s="185"/>
      <c r="Z296" s="185"/>
      <c r="AA296" s="185"/>
      <c r="AB296" s="185"/>
      <c r="AC296" s="185"/>
      <c r="AD296" s="185"/>
      <c r="AE296" s="185"/>
      <c r="AF296" s="185"/>
      <c r="AG296" s="185"/>
      <c r="AH296" s="185"/>
      <c r="AI296" s="185"/>
      <c r="AJ296" s="185"/>
      <c r="AK296" s="185"/>
      <c r="AL296" s="201"/>
      <c r="AM296" s="167"/>
      <c r="AN296" s="143"/>
      <c r="AO296" s="143"/>
      <c r="AP296" s="143"/>
      <c r="AQ296" s="143"/>
      <c r="AR296" s="143"/>
      <c r="AS296" s="143"/>
      <c r="AT296" s="143"/>
      <c r="AU296" s="143"/>
      <c r="AV296" s="143"/>
      <c r="AW296" s="143"/>
      <c r="AX296" s="143"/>
      <c r="AY296" s="143"/>
      <c r="AZ296" s="143"/>
      <c r="BA296" s="143"/>
      <c r="BB296" s="143"/>
      <c r="BC296" s="143"/>
      <c r="BD296" s="143"/>
      <c r="BE296" s="143"/>
      <c r="BF296" s="143"/>
      <c r="BG296" s="143"/>
      <c r="BH296" s="143"/>
      <c r="BI296" s="143"/>
      <c r="BJ296" s="143"/>
      <c r="BK296" s="143"/>
      <c r="BL296" s="143"/>
      <c r="BM296" s="143"/>
      <c r="BN296" s="143"/>
      <c r="BO296" s="143"/>
      <c r="BP296" s="143"/>
      <c r="BQ296" s="143"/>
      <c r="BR296" s="143"/>
      <c r="BS296" s="143"/>
      <c r="BT296" s="143"/>
    </row>
    <row r="297" spans="1:72" x14ac:dyDescent="0.35">
      <c r="A297" s="185"/>
      <c r="B297" s="179"/>
      <c r="C297" s="185"/>
      <c r="D297" s="185"/>
      <c r="E297" s="185"/>
      <c r="F297" s="185"/>
      <c r="G297" s="185"/>
      <c r="H297" s="185"/>
      <c r="I297" s="185"/>
      <c r="J297" s="185"/>
      <c r="K297" s="185"/>
      <c r="L297" s="185"/>
      <c r="M297" s="185"/>
      <c r="N297" s="185"/>
      <c r="O297" s="185"/>
      <c r="P297" s="185"/>
      <c r="Q297" s="185"/>
      <c r="R297" s="185"/>
      <c r="S297" s="185"/>
      <c r="T297" s="185"/>
      <c r="U297" s="185"/>
      <c r="V297" s="185"/>
      <c r="W297" s="185"/>
      <c r="X297" s="185"/>
      <c r="Y297" s="185"/>
      <c r="Z297" s="185"/>
      <c r="AA297" s="185"/>
      <c r="AB297" s="185"/>
      <c r="AC297" s="185"/>
      <c r="AD297" s="185"/>
      <c r="AE297" s="185"/>
      <c r="AF297" s="185"/>
      <c r="AG297" s="185"/>
      <c r="AH297" s="185"/>
      <c r="AI297" s="185"/>
      <c r="AJ297" s="185"/>
      <c r="AK297" s="185"/>
      <c r="AL297" s="201"/>
      <c r="AM297" s="167"/>
      <c r="AN297" s="143"/>
      <c r="AO297" s="143"/>
      <c r="AP297" s="143"/>
      <c r="AQ297" s="143"/>
      <c r="AR297" s="143"/>
      <c r="AS297" s="143"/>
      <c r="AT297" s="143"/>
      <c r="AU297" s="143"/>
      <c r="AV297" s="143"/>
      <c r="AW297" s="143"/>
      <c r="AX297" s="143"/>
      <c r="AY297" s="143"/>
      <c r="AZ297" s="143"/>
      <c r="BA297" s="143"/>
      <c r="BB297" s="143"/>
      <c r="BC297" s="143"/>
      <c r="BD297" s="143"/>
      <c r="BE297" s="143"/>
      <c r="BF297" s="143"/>
      <c r="BG297" s="143"/>
      <c r="BH297" s="143"/>
      <c r="BI297" s="143"/>
      <c r="BJ297" s="143"/>
      <c r="BK297" s="143"/>
      <c r="BL297" s="143"/>
      <c r="BM297" s="143"/>
      <c r="BN297" s="143"/>
      <c r="BO297" s="143"/>
      <c r="BP297" s="143"/>
      <c r="BQ297" s="143"/>
      <c r="BR297" s="143"/>
      <c r="BS297" s="143"/>
      <c r="BT297" s="143"/>
    </row>
    <row r="298" spans="1:72" x14ac:dyDescent="0.35">
      <c r="A298" s="185"/>
      <c r="B298" s="179"/>
      <c r="C298" s="185"/>
      <c r="D298" s="185"/>
      <c r="E298" s="185"/>
      <c r="F298" s="185"/>
      <c r="G298" s="185"/>
      <c r="H298" s="185"/>
      <c r="I298" s="185"/>
      <c r="J298" s="185"/>
      <c r="K298" s="185"/>
      <c r="L298" s="185"/>
      <c r="M298" s="185"/>
      <c r="N298" s="185"/>
      <c r="O298" s="185"/>
      <c r="P298" s="185"/>
      <c r="Q298" s="185"/>
      <c r="R298" s="185"/>
      <c r="S298" s="185"/>
      <c r="T298" s="185"/>
      <c r="U298" s="185"/>
      <c r="V298" s="185"/>
      <c r="W298" s="185"/>
      <c r="X298" s="185"/>
      <c r="Y298" s="185"/>
      <c r="Z298" s="185"/>
      <c r="AA298" s="185"/>
      <c r="AB298" s="185"/>
      <c r="AC298" s="185"/>
      <c r="AD298" s="185"/>
      <c r="AE298" s="185"/>
      <c r="AF298" s="185"/>
      <c r="AG298" s="185"/>
      <c r="AH298" s="185"/>
      <c r="AI298" s="185"/>
      <c r="AJ298" s="185"/>
      <c r="AK298" s="185"/>
      <c r="AL298" s="201"/>
      <c r="AM298" s="167"/>
      <c r="AN298" s="143"/>
      <c r="AO298" s="143"/>
      <c r="AP298" s="143"/>
      <c r="AQ298" s="143"/>
      <c r="AR298" s="143"/>
      <c r="AS298" s="143"/>
      <c r="AT298" s="143"/>
      <c r="AU298" s="143"/>
      <c r="AV298" s="143"/>
      <c r="AW298" s="143"/>
      <c r="AX298" s="143"/>
      <c r="AY298" s="143"/>
      <c r="AZ298" s="143"/>
      <c r="BA298" s="143"/>
      <c r="BB298" s="143"/>
      <c r="BC298" s="143"/>
      <c r="BD298" s="143"/>
      <c r="BE298" s="143"/>
      <c r="BF298" s="143"/>
      <c r="BG298" s="143"/>
      <c r="BH298" s="143"/>
      <c r="BI298" s="143"/>
      <c r="BJ298" s="143"/>
      <c r="BK298" s="143"/>
      <c r="BL298" s="143"/>
      <c r="BM298" s="143"/>
      <c r="BN298" s="143"/>
      <c r="BO298" s="143"/>
      <c r="BP298" s="143"/>
      <c r="BQ298" s="143"/>
      <c r="BR298" s="143"/>
      <c r="BS298" s="143"/>
      <c r="BT298" s="143"/>
    </row>
    <row r="299" spans="1:72" x14ac:dyDescent="0.35">
      <c r="A299" s="185"/>
      <c r="B299" s="179"/>
      <c r="C299" s="185"/>
      <c r="D299" s="185"/>
      <c r="E299" s="185"/>
      <c r="F299" s="185"/>
      <c r="G299" s="185"/>
      <c r="H299" s="185"/>
      <c r="I299" s="185"/>
      <c r="J299" s="185"/>
      <c r="K299" s="185"/>
      <c r="L299" s="185"/>
      <c r="M299" s="185"/>
      <c r="N299" s="185"/>
      <c r="O299" s="185"/>
      <c r="P299" s="185"/>
      <c r="Q299" s="185"/>
      <c r="R299" s="185"/>
      <c r="S299" s="185"/>
      <c r="T299" s="185"/>
      <c r="U299" s="185"/>
      <c r="V299" s="185"/>
      <c r="W299" s="185"/>
      <c r="X299" s="185"/>
      <c r="Y299" s="185"/>
      <c r="Z299" s="185"/>
      <c r="AA299" s="185"/>
      <c r="AB299" s="185"/>
      <c r="AC299" s="185"/>
      <c r="AD299" s="185"/>
      <c r="AE299" s="185"/>
      <c r="AF299" s="185"/>
      <c r="AG299" s="185"/>
      <c r="AH299" s="185"/>
      <c r="AI299" s="185"/>
      <c r="AJ299" s="185"/>
      <c r="AK299" s="185"/>
      <c r="AL299" s="201"/>
      <c r="AM299" s="167"/>
      <c r="AN299" s="143"/>
      <c r="AO299" s="143"/>
      <c r="AP299" s="143"/>
      <c r="AQ299" s="143"/>
      <c r="AR299" s="143"/>
      <c r="AS299" s="143"/>
      <c r="AT299" s="143"/>
      <c r="AU299" s="143"/>
      <c r="AV299" s="143"/>
      <c r="AW299" s="143"/>
      <c r="AX299" s="143"/>
      <c r="AY299" s="143"/>
      <c r="AZ299" s="143"/>
      <c r="BA299" s="143"/>
      <c r="BB299" s="143"/>
      <c r="BC299" s="143"/>
      <c r="BD299" s="143"/>
      <c r="BE299" s="143"/>
      <c r="BF299" s="143"/>
      <c r="BG299" s="143"/>
      <c r="BH299" s="143"/>
      <c r="BI299" s="143"/>
      <c r="BJ299" s="143"/>
      <c r="BK299" s="143"/>
      <c r="BL299" s="143"/>
      <c r="BM299" s="143"/>
      <c r="BN299" s="143"/>
      <c r="BO299" s="143"/>
      <c r="BP299" s="143"/>
      <c r="BQ299" s="143"/>
      <c r="BR299" s="143"/>
      <c r="BS299" s="143"/>
      <c r="BT299" s="143"/>
    </row>
    <row r="300" spans="1:72" x14ac:dyDescent="0.35">
      <c r="A300" s="185"/>
      <c r="B300" s="179"/>
      <c r="C300" s="185"/>
      <c r="D300" s="185"/>
      <c r="E300" s="185"/>
      <c r="F300" s="185"/>
      <c r="G300" s="185"/>
      <c r="H300" s="185"/>
      <c r="I300" s="185"/>
      <c r="J300" s="185"/>
      <c r="K300" s="185"/>
      <c r="L300" s="185"/>
      <c r="M300" s="185"/>
      <c r="N300" s="185"/>
      <c r="O300" s="185"/>
      <c r="P300" s="185"/>
      <c r="Q300" s="185"/>
      <c r="R300" s="185"/>
      <c r="S300" s="185"/>
      <c r="T300" s="185"/>
      <c r="U300" s="185"/>
      <c r="V300" s="185"/>
      <c r="W300" s="185"/>
      <c r="X300" s="185"/>
      <c r="Y300" s="185"/>
      <c r="Z300" s="185"/>
      <c r="AA300" s="185"/>
      <c r="AB300" s="185"/>
      <c r="AC300" s="185"/>
      <c r="AD300" s="185"/>
      <c r="AE300" s="185"/>
      <c r="AF300" s="185"/>
      <c r="AG300" s="185"/>
      <c r="AH300" s="185"/>
      <c r="AI300" s="185"/>
      <c r="AJ300" s="185"/>
      <c r="AK300" s="185"/>
      <c r="AL300" s="201"/>
      <c r="AM300" s="167"/>
      <c r="AN300" s="143"/>
      <c r="AO300" s="143"/>
      <c r="AP300" s="143"/>
      <c r="AQ300" s="143"/>
      <c r="AR300" s="143"/>
      <c r="AS300" s="143"/>
      <c r="AT300" s="143"/>
      <c r="AU300" s="143"/>
      <c r="AV300" s="143"/>
      <c r="AW300" s="143"/>
      <c r="AX300" s="143"/>
      <c r="AY300" s="143"/>
      <c r="AZ300" s="143"/>
      <c r="BA300" s="143"/>
      <c r="BB300" s="143"/>
      <c r="BC300" s="143"/>
      <c r="BD300" s="143"/>
      <c r="BE300" s="143"/>
      <c r="BF300" s="143"/>
      <c r="BG300" s="143"/>
      <c r="BH300" s="143"/>
      <c r="BI300" s="143"/>
      <c r="BJ300" s="143"/>
      <c r="BK300" s="143"/>
      <c r="BL300" s="143"/>
      <c r="BM300" s="143"/>
      <c r="BN300" s="143"/>
      <c r="BO300" s="143"/>
      <c r="BP300" s="143"/>
      <c r="BQ300" s="143"/>
      <c r="BR300" s="143"/>
      <c r="BS300" s="143"/>
      <c r="BT300" s="143"/>
    </row>
    <row r="301" spans="1:72" x14ac:dyDescent="0.35">
      <c r="A301" s="185"/>
      <c r="B301" s="179"/>
      <c r="C301" s="185"/>
      <c r="D301" s="185"/>
      <c r="E301" s="185"/>
      <c r="F301" s="185"/>
      <c r="G301" s="185"/>
      <c r="H301" s="185"/>
      <c r="I301" s="185"/>
      <c r="J301" s="185"/>
      <c r="K301" s="185"/>
      <c r="L301" s="185"/>
      <c r="M301" s="185"/>
      <c r="N301" s="185"/>
      <c r="O301" s="185"/>
      <c r="P301" s="185"/>
      <c r="Q301" s="185"/>
      <c r="R301" s="185"/>
      <c r="S301" s="185"/>
      <c r="T301" s="185"/>
      <c r="U301" s="185"/>
      <c r="V301" s="185"/>
      <c r="W301" s="185"/>
      <c r="X301" s="185"/>
      <c r="Y301" s="185"/>
      <c r="Z301" s="185"/>
      <c r="AA301" s="185"/>
      <c r="AB301" s="185"/>
      <c r="AC301" s="185"/>
      <c r="AD301" s="185"/>
      <c r="AE301" s="185"/>
      <c r="AF301" s="185"/>
      <c r="AG301" s="185"/>
      <c r="AH301" s="185"/>
      <c r="AI301" s="185"/>
      <c r="AJ301" s="185"/>
      <c r="AK301" s="185"/>
      <c r="AL301" s="201"/>
      <c r="AM301" s="167"/>
      <c r="AN301" s="143"/>
      <c r="AO301" s="143"/>
      <c r="AP301" s="143"/>
      <c r="AQ301" s="143"/>
      <c r="AR301" s="143"/>
      <c r="AS301" s="143"/>
      <c r="AT301" s="143"/>
      <c r="AU301" s="143"/>
      <c r="AV301" s="143"/>
      <c r="AW301" s="143"/>
      <c r="AX301" s="143"/>
      <c r="AY301" s="143"/>
      <c r="AZ301" s="143"/>
      <c r="BA301" s="143"/>
      <c r="BB301" s="143"/>
      <c r="BC301" s="143"/>
      <c r="BD301" s="143"/>
      <c r="BE301" s="143"/>
      <c r="BF301" s="143"/>
      <c r="BG301" s="143"/>
      <c r="BH301" s="143"/>
      <c r="BI301" s="143"/>
      <c r="BJ301" s="143"/>
      <c r="BK301" s="143"/>
      <c r="BL301" s="143"/>
      <c r="BM301" s="143"/>
      <c r="BN301" s="143"/>
      <c r="BO301" s="143"/>
      <c r="BP301" s="143"/>
      <c r="BQ301" s="143"/>
      <c r="BR301" s="143"/>
      <c r="BS301" s="143"/>
      <c r="BT301" s="143"/>
    </row>
    <row r="302" spans="1:72" x14ac:dyDescent="0.35">
      <c r="A302" s="185"/>
      <c r="B302" s="179"/>
      <c r="C302" s="185"/>
      <c r="D302" s="185"/>
      <c r="E302" s="185"/>
      <c r="F302" s="185"/>
      <c r="G302" s="185"/>
      <c r="H302" s="185"/>
      <c r="I302" s="185"/>
      <c r="J302" s="185"/>
      <c r="K302" s="185"/>
      <c r="L302" s="185"/>
      <c r="M302" s="185"/>
      <c r="N302" s="185"/>
      <c r="O302" s="185"/>
      <c r="P302" s="185"/>
      <c r="Q302" s="185"/>
      <c r="R302" s="185"/>
      <c r="S302" s="185"/>
      <c r="T302" s="185"/>
      <c r="U302" s="185"/>
      <c r="V302" s="185"/>
      <c r="W302" s="185"/>
      <c r="X302" s="185"/>
      <c r="Y302" s="185"/>
      <c r="Z302" s="185"/>
      <c r="AA302" s="185"/>
      <c r="AB302" s="185"/>
      <c r="AC302" s="185"/>
      <c r="AD302" s="185"/>
      <c r="AE302" s="185"/>
      <c r="AF302" s="185"/>
      <c r="AG302" s="185"/>
      <c r="AH302" s="185"/>
      <c r="AI302" s="185"/>
      <c r="AJ302" s="185"/>
      <c r="AK302" s="185"/>
      <c r="AL302" s="201"/>
      <c r="AM302" s="167"/>
      <c r="AN302" s="143"/>
      <c r="AO302" s="143"/>
      <c r="AP302" s="143"/>
      <c r="AQ302" s="143"/>
      <c r="AR302" s="143"/>
      <c r="AS302" s="143"/>
      <c r="AT302" s="143"/>
      <c r="AU302" s="143"/>
      <c r="AV302" s="143"/>
      <c r="AW302" s="143"/>
      <c r="AX302" s="143"/>
      <c r="AY302" s="143"/>
      <c r="AZ302" s="143"/>
      <c r="BA302" s="143"/>
      <c r="BB302" s="143"/>
      <c r="BC302" s="143"/>
      <c r="BD302" s="143"/>
      <c r="BE302" s="143"/>
      <c r="BF302" s="143"/>
      <c r="BG302" s="143"/>
      <c r="BH302" s="143"/>
      <c r="BI302" s="143"/>
      <c r="BJ302" s="143"/>
      <c r="BK302" s="143"/>
      <c r="BL302" s="143"/>
      <c r="BM302" s="143"/>
      <c r="BN302" s="143"/>
      <c r="BO302" s="143"/>
      <c r="BP302" s="143"/>
      <c r="BQ302" s="143"/>
      <c r="BR302" s="143"/>
      <c r="BS302" s="143"/>
      <c r="BT302" s="143"/>
    </row>
    <row r="303" spans="1:72" x14ac:dyDescent="0.35">
      <c r="A303" s="185"/>
      <c r="B303" s="179"/>
      <c r="C303" s="185"/>
      <c r="D303" s="185"/>
      <c r="E303" s="185"/>
      <c r="F303" s="185"/>
      <c r="G303" s="185"/>
      <c r="H303" s="185"/>
      <c r="I303" s="185"/>
      <c r="J303" s="185"/>
      <c r="K303" s="185"/>
      <c r="L303" s="185"/>
      <c r="M303" s="185"/>
      <c r="N303" s="185"/>
      <c r="O303" s="185"/>
      <c r="P303" s="185"/>
      <c r="Q303" s="185"/>
      <c r="R303" s="185"/>
      <c r="S303" s="185"/>
      <c r="T303" s="185"/>
      <c r="U303" s="185"/>
      <c r="V303" s="185"/>
      <c r="W303" s="185"/>
      <c r="X303" s="185"/>
      <c r="Y303" s="185"/>
      <c r="Z303" s="185"/>
      <c r="AA303" s="185"/>
      <c r="AB303" s="185"/>
      <c r="AC303" s="185"/>
      <c r="AD303" s="185"/>
      <c r="AE303" s="185"/>
      <c r="AF303" s="185"/>
      <c r="AG303" s="185"/>
      <c r="AH303" s="185"/>
      <c r="AI303" s="185"/>
      <c r="AJ303" s="185"/>
      <c r="AK303" s="185"/>
      <c r="AL303" s="201"/>
      <c r="AM303" s="167"/>
      <c r="AN303" s="143"/>
      <c r="AO303" s="143"/>
      <c r="AP303" s="143"/>
      <c r="AQ303" s="143"/>
      <c r="AR303" s="143"/>
      <c r="AS303" s="143"/>
      <c r="AT303" s="143"/>
      <c r="AU303" s="143"/>
      <c r="AV303" s="143"/>
      <c r="AW303" s="143"/>
      <c r="AX303" s="143"/>
      <c r="AY303" s="143"/>
      <c r="AZ303" s="143"/>
      <c r="BA303" s="143"/>
      <c r="BB303" s="143"/>
      <c r="BC303" s="143"/>
      <c r="BD303" s="143"/>
      <c r="BE303" s="143"/>
      <c r="BF303" s="143"/>
      <c r="BG303" s="143"/>
      <c r="BH303" s="143"/>
      <c r="BI303" s="143"/>
      <c r="BJ303" s="143"/>
      <c r="BK303" s="143"/>
      <c r="BL303" s="143"/>
      <c r="BM303" s="143"/>
      <c r="BN303" s="143"/>
      <c r="BO303" s="143"/>
      <c r="BP303" s="143"/>
      <c r="BQ303" s="143"/>
      <c r="BR303" s="143"/>
      <c r="BS303" s="143"/>
      <c r="BT303" s="143"/>
    </row>
    <row r="304" spans="1:72" x14ac:dyDescent="0.35">
      <c r="A304" s="185"/>
      <c r="B304" s="179"/>
      <c r="C304" s="185"/>
      <c r="D304" s="185"/>
      <c r="E304" s="185"/>
      <c r="F304" s="185"/>
      <c r="G304" s="185"/>
      <c r="H304" s="185"/>
      <c r="I304" s="185"/>
      <c r="J304" s="185"/>
      <c r="K304" s="185"/>
      <c r="L304" s="185"/>
      <c r="M304" s="185"/>
      <c r="N304" s="185"/>
      <c r="O304" s="185"/>
      <c r="P304" s="185"/>
      <c r="Q304" s="185"/>
      <c r="R304" s="185"/>
      <c r="S304" s="185"/>
      <c r="T304" s="185"/>
      <c r="U304" s="185"/>
      <c r="V304" s="185"/>
      <c r="W304" s="185"/>
      <c r="X304" s="185"/>
      <c r="Y304" s="185"/>
      <c r="Z304" s="185"/>
      <c r="AA304" s="185"/>
      <c r="AB304" s="185"/>
      <c r="AC304" s="185"/>
      <c r="AD304" s="185"/>
      <c r="AE304" s="185"/>
      <c r="AF304" s="185"/>
      <c r="AG304" s="185"/>
      <c r="AH304" s="185"/>
      <c r="AI304" s="185"/>
      <c r="AJ304" s="185"/>
      <c r="AK304" s="185"/>
      <c r="AL304" s="201"/>
      <c r="AM304" s="167"/>
      <c r="AN304" s="143"/>
      <c r="AO304" s="143"/>
      <c r="AP304" s="143"/>
      <c r="AQ304" s="143"/>
      <c r="AR304" s="143"/>
      <c r="AS304" s="143"/>
      <c r="AT304" s="143"/>
      <c r="AU304" s="143"/>
      <c r="AV304" s="143"/>
      <c r="AW304" s="143"/>
      <c r="AX304" s="143"/>
      <c r="AY304" s="143"/>
      <c r="AZ304" s="143"/>
      <c r="BA304" s="143"/>
      <c r="BB304" s="143"/>
      <c r="BC304" s="143"/>
      <c r="BD304" s="143"/>
      <c r="BE304" s="143"/>
      <c r="BF304" s="143"/>
      <c r="BG304" s="143"/>
      <c r="BH304" s="143"/>
      <c r="BI304" s="143"/>
      <c r="BJ304" s="143"/>
      <c r="BK304" s="143"/>
      <c r="BL304" s="143"/>
      <c r="BM304" s="143"/>
      <c r="BN304" s="143"/>
      <c r="BO304" s="143"/>
      <c r="BP304" s="143"/>
      <c r="BQ304" s="143"/>
      <c r="BR304" s="143"/>
      <c r="BS304" s="143"/>
      <c r="BT304" s="143"/>
    </row>
    <row r="305" spans="1:72" x14ac:dyDescent="0.35">
      <c r="A305" s="185"/>
      <c r="B305" s="179"/>
      <c r="C305" s="185"/>
      <c r="D305" s="185"/>
      <c r="E305" s="185"/>
      <c r="F305" s="185"/>
      <c r="G305" s="185"/>
      <c r="H305" s="185"/>
      <c r="I305" s="185"/>
      <c r="J305" s="185"/>
      <c r="K305" s="185"/>
      <c r="L305" s="185"/>
      <c r="M305" s="185"/>
      <c r="N305" s="185"/>
      <c r="O305" s="185"/>
      <c r="P305" s="185"/>
      <c r="Q305" s="185"/>
      <c r="R305" s="185"/>
      <c r="S305" s="185"/>
      <c r="T305" s="185"/>
      <c r="U305" s="185"/>
      <c r="V305" s="185"/>
      <c r="W305" s="185"/>
      <c r="X305" s="185"/>
      <c r="Y305" s="185"/>
      <c r="Z305" s="185"/>
      <c r="AA305" s="185"/>
      <c r="AB305" s="185"/>
      <c r="AC305" s="185"/>
      <c r="AD305" s="185"/>
      <c r="AE305" s="185"/>
      <c r="AF305" s="185"/>
      <c r="AG305" s="185"/>
      <c r="AH305" s="185"/>
      <c r="AI305" s="185"/>
      <c r="AJ305" s="185"/>
      <c r="AK305" s="185"/>
      <c r="AL305" s="201"/>
      <c r="AM305" s="167"/>
      <c r="AN305" s="143"/>
      <c r="AO305" s="143"/>
      <c r="AP305" s="143"/>
      <c r="AQ305" s="143"/>
      <c r="AR305" s="143"/>
      <c r="AS305" s="143"/>
      <c r="AT305" s="143"/>
      <c r="AU305" s="143"/>
      <c r="AV305" s="143"/>
      <c r="AW305" s="143"/>
      <c r="AX305" s="143"/>
      <c r="AY305" s="143"/>
      <c r="AZ305" s="143"/>
      <c r="BA305" s="143"/>
      <c r="BB305" s="143"/>
      <c r="BC305" s="143"/>
      <c r="BD305" s="143"/>
      <c r="BE305" s="143"/>
      <c r="BF305" s="143"/>
      <c r="BG305" s="143"/>
      <c r="BH305" s="143"/>
      <c r="BI305" s="143"/>
      <c r="BJ305" s="143"/>
      <c r="BK305" s="143"/>
      <c r="BL305" s="143"/>
      <c r="BM305" s="143"/>
      <c r="BN305" s="143"/>
      <c r="BO305" s="143"/>
      <c r="BP305" s="143"/>
      <c r="BQ305" s="143"/>
      <c r="BR305" s="143"/>
      <c r="BS305" s="143"/>
      <c r="BT305" s="143"/>
    </row>
    <row r="306" spans="1:72" x14ac:dyDescent="0.35">
      <c r="A306" s="185"/>
      <c r="B306" s="179"/>
      <c r="C306" s="185"/>
      <c r="D306" s="185"/>
      <c r="E306" s="185"/>
      <c r="F306" s="185"/>
      <c r="G306" s="185"/>
      <c r="H306" s="185"/>
      <c r="I306" s="185"/>
      <c r="J306" s="185"/>
      <c r="K306" s="185"/>
      <c r="L306" s="185"/>
      <c r="M306" s="185"/>
      <c r="N306" s="185"/>
      <c r="O306" s="185"/>
      <c r="P306" s="185"/>
      <c r="Q306" s="185"/>
      <c r="R306" s="185"/>
      <c r="S306" s="185"/>
      <c r="T306" s="185"/>
      <c r="U306" s="185"/>
      <c r="V306" s="185"/>
      <c r="W306" s="185"/>
      <c r="X306" s="185"/>
      <c r="Y306" s="185"/>
      <c r="Z306" s="185"/>
      <c r="AA306" s="185"/>
      <c r="AB306" s="185"/>
      <c r="AC306" s="185"/>
      <c r="AD306" s="185"/>
      <c r="AE306" s="185"/>
      <c r="AF306" s="185"/>
      <c r="AG306" s="185"/>
      <c r="AH306" s="185"/>
      <c r="AI306" s="185"/>
      <c r="AJ306" s="185"/>
      <c r="AK306" s="185"/>
      <c r="AL306" s="201"/>
      <c r="AM306" s="167"/>
      <c r="AN306" s="143"/>
      <c r="AO306" s="143"/>
      <c r="AP306" s="143"/>
      <c r="AQ306" s="143"/>
      <c r="AR306" s="143"/>
      <c r="AS306" s="143"/>
      <c r="AT306" s="143"/>
      <c r="AU306" s="143"/>
      <c r="AV306" s="143"/>
      <c r="AW306" s="143"/>
      <c r="AX306" s="143"/>
      <c r="AY306" s="143"/>
      <c r="AZ306" s="143"/>
      <c r="BA306" s="143"/>
      <c r="BB306" s="143"/>
      <c r="BC306" s="143"/>
      <c r="BD306" s="143"/>
      <c r="BE306" s="143"/>
      <c r="BF306" s="143"/>
      <c r="BG306" s="143"/>
      <c r="BH306" s="143"/>
      <c r="BI306" s="143"/>
      <c r="BJ306" s="143"/>
      <c r="BK306" s="143"/>
      <c r="BL306" s="143"/>
      <c r="BM306" s="143"/>
      <c r="BN306" s="143"/>
      <c r="BO306" s="143"/>
      <c r="BP306" s="143"/>
      <c r="BQ306" s="143"/>
      <c r="BR306" s="143"/>
      <c r="BS306" s="143"/>
      <c r="BT306" s="143"/>
    </row>
    <row r="307" spans="1:72" x14ac:dyDescent="0.35">
      <c r="A307" s="185"/>
      <c r="B307" s="179"/>
      <c r="C307" s="185"/>
      <c r="D307" s="185"/>
      <c r="E307" s="185"/>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201"/>
      <c r="AM307" s="167"/>
      <c r="AN307" s="143"/>
      <c r="AO307" s="143"/>
      <c r="AP307" s="143"/>
      <c r="AQ307" s="143"/>
      <c r="AR307" s="143"/>
      <c r="AS307" s="143"/>
      <c r="AT307" s="143"/>
      <c r="AU307" s="143"/>
      <c r="AV307" s="143"/>
      <c r="AW307" s="143"/>
      <c r="AX307" s="143"/>
      <c r="AY307" s="143"/>
      <c r="AZ307" s="143"/>
      <c r="BA307" s="143"/>
      <c r="BB307" s="143"/>
      <c r="BC307" s="143"/>
      <c r="BD307" s="143"/>
      <c r="BE307" s="143"/>
      <c r="BF307" s="143"/>
      <c r="BG307" s="143"/>
      <c r="BH307" s="143"/>
      <c r="BI307" s="143"/>
      <c r="BJ307" s="143"/>
      <c r="BK307" s="143"/>
      <c r="BL307" s="143"/>
      <c r="BM307" s="143"/>
      <c r="BN307" s="143"/>
      <c r="BO307" s="143"/>
      <c r="BP307" s="143"/>
      <c r="BQ307" s="143"/>
      <c r="BR307" s="143"/>
      <c r="BS307" s="143"/>
      <c r="BT307" s="143"/>
    </row>
    <row r="308" spans="1:72" x14ac:dyDescent="0.35">
      <c r="A308" s="185"/>
      <c r="B308" s="179"/>
      <c r="C308" s="185"/>
      <c r="D308" s="185"/>
      <c r="E308" s="185"/>
      <c r="F308" s="185"/>
      <c r="G308" s="185"/>
      <c r="H308" s="185"/>
      <c r="I308" s="185"/>
      <c r="J308" s="185"/>
      <c r="K308" s="185"/>
      <c r="L308" s="185"/>
      <c r="M308" s="185"/>
      <c r="N308" s="185"/>
      <c r="O308" s="185"/>
      <c r="P308" s="185"/>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201"/>
      <c r="AM308" s="167"/>
      <c r="AN308" s="143"/>
      <c r="AO308" s="143"/>
      <c r="AP308" s="143"/>
      <c r="AQ308" s="143"/>
      <c r="AR308" s="143"/>
      <c r="AS308" s="143"/>
      <c r="AT308" s="143"/>
      <c r="AU308" s="143"/>
      <c r="AV308" s="143"/>
      <c r="AW308" s="143"/>
      <c r="AX308" s="143"/>
      <c r="AY308" s="143"/>
      <c r="AZ308" s="143"/>
      <c r="BA308" s="143"/>
      <c r="BB308" s="143"/>
      <c r="BC308" s="143"/>
      <c r="BD308" s="143"/>
      <c r="BE308" s="143"/>
      <c r="BF308" s="143"/>
      <c r="BG308" s="143"/>
      <c r="BH308" s="143"/>
      <c r="BI308" s="143"/>
      <c r="BJ308" s="143"/>
      <c r="BK308" s="143"/>
      <c r="BL308" s="143"/>
      <c r="BM308" s="143"/>
      <c r="BN308" s="143"/>
      <c r="BO308" s="143"/>
      <c r="BP308" s="143"/>
      <c r="BQ308" s="143"/>
      <c r="BR308" s="143"/>
      <c r="BS308" s="143"/>
      <c r="BT308" s="143"/>
    </row>
    <row r="309" spans="1:72" x14ac:dyDescent="0.35">
      <c r="A309" s="185"/>
      <c r="B309" s="179"/>
      <c r="C309" s="185"/>
      <c r="D309" s="185"/>
      <c r="E309" s="185"/>
      <c r="F309" s="185"/>
      <c r="G309" s="185"/>
      <c r="H309" s="185"/>
      <c r="I309" s="185"/>
      <c r="J309" s="185"/>
      <c r="K309" s="185"/>
      <c r="L309" s="185"/>
      <c r="M309" s="185"/>
      <c r="N309" s="185"/>
      <c r="O309" s="185"/>
      <c r="P309" s="185"/>
      <c r="Q309" s="185"/>
      <c r="R309" s="185"/>
      <c r="S309" s="185"/>
      <c r="T309" s="185"/>
      <c r="U309" s="185"/>
      <c r="V309" s="185"/>
      <c r="W309" s="185"/>
      <c r="X309" s="185"/>
      <c r="Y309" s="185"/>
      <c r="Z309" s="185"/>
      <c r="AA309" s="185"/>
      <c r="AB309" s="185"/>
      <c r="AC309" s="185"/>
      <c r="AD309" s="185"/>
      <c r="AE309" s="185"/>
      <c r="AF309" s="185"/>
      <c r="AG309" s="185"/>
      <c r="AH309" s="185"/>
      <c r="AI309" s="185"/>
      <c r="AJ309" s="185"/>
      <c r="AK309" s="185"/>
      <c r="AL309" s="201"/>
      <c r="AM309" s="167"/>
      <c r="AN309" s="143"/>
      <c r="AO309" s="143"/>
      <c r="AP309" s="143"/>
      <c r="AQ309" s="143"/>
      <c r="AR309" s="143"/>
      <c r="AS309" s="143"/>
      <c r="AT309" s="143"/>
      <c r="AU309" s="143"/>
      <c r="AV309" s="143"/>
      <c r="AW309" s="143"/>
      <c r="AX309" s="143"/>
      <c r="AY309" s="143"/>
      <c r="AZ309" s="143"/>
      <c r="BA309" s="143"/>
      <c r="BB309" s="143"/>
      <c r="BC309" s="143"/>
      <c r="BD309" s="143"/>
      <c r="BE309" s="143"/>
      <c r="BF309" s="143"/>
      <c r="BG309" s="143"/>
      <c r="BH309" s="143"/>
      <c r="BI309" s="143"/>
      <c r="BJ309" s="143"/>
      <c r="BK309" s="143"/>
      <c r="BL309" s="143"/>
      <c r="BM309" s="143"/>
      <c r="BN309" s="143"/>
      <c r="BO309" s="143"/>
      <c r="BP309" s="143"/>
      <c r="BQ309" s="143"/>
      <c r="BR309" s="143"/>
      <c r="BS309" s="143"/>
      <c r="BT309" s="143"/>
    </row>
    <row r="310" spans="1:72" x14ac:dyDescent="0.35">
      <c r="A310" s="185"/>
      <c r="B310" s="179"/>
      <c r="C310" s="185"/>
      <c r="D310" s="185"/>
      <c r="E310" s="185"/>
      <c r="F310" s="185"/>
      <c r="G310" s="185"/>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201"/>
      <c r="AM310" s="167"/>
      <c r="AN310" s="143"/>
      <c r="AO310" s="143"/>
      <c r="AP310" s="143"/>
      <c r="AQ310" s="143"/>
      <c r="AR310" s="143"/>
      <c r="AS310" s="143"/>
      <c r="AT310" s="143"/>
      <c r="AU310" s="143"/>
      <c r="AV310" s="143"/>
      <c r="AW310" s="143"/>
      <c r="AX310" s="143"/>
      <c r="AY310" s="143"/>
      <c r="AZ310" s="143"/>
      <c r="BA310" s="143"/>
      <c r="BB310" s="143"/>
      <c r="BC310" s="143"/>
      <c r="BD310" s="143"/>
      <c r="BE310" s="143"/>
      <c r="BF310" s="143"/>
      <c r="BG310" s="143"/>
      <c r="BH310" s="143"/>
      <c r="BI310" s="143"/>
      <c r="BJ310" s="143"/>
      <c r="BK310" s="143"/>
      <c r="BL310" s="143"/>
      <c r="BM310" s="143"/>
      <c r="BN310" s="143"/>
      <c r="BO310" s="143"/>
      <c r="BP310" s="143"/>
      <c r="BQ310" s="143"/>
      <c r="BR310" s="143"/>
      <c r="BS310" s="143"/>
      <c r="BT310" s="143"/>
    </row>
    <row r="311" spans="1:72" x14ac:dyDescent="0.35">
      <c r="A311" s="185"/>
      <c r="B311" s="179"/>
      <c r="C311" s="185"/>
      <c r="D311" s="185"/>
      <c r="E311" s="185"/>
      <c r="F311" s="185"/>
      <c r="G311" s="185"/>
      <c r="H311" s="185"/>
      <c r="I311" s="185"/>
      <c r="J311" s="185"/>
      <c r="K311" s="185"/>
      <c r="L311" s="185"/>
      <c r="M311" s="185"/>
      <c r="N311" s="185"/>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201"/>
      <c r="AM311" s="167"/>
      <c r="AN311" s="143"/>
      <c r="AO311" s="143"/>
      <c r="AP311" s="143"/>
      <c r="AQ311" s="143"/>
      <c r="AR311" s="143"/>
      <c r="AS311" s="143"/>
      <c r="AT311" s="143"/>
      <c r="AU311" s="143"/>
      <c r="AV311" s="143"/>
      <c r="AW311" s="143"/>
      <c r="AX311" s="143"/>
      <c r="AY311" s="143"/>
      <c r="AZ311" s="143"/>
      <c r="BA311" s="143"/>
      <c r="BB311" s="143"/>
      <c r="BC311" s="143"/>
      <c r="BD311" s="143"/>
      <c r="BE311" s="143"/>
      <c r="BF311" s="143"/>
      <c r="BG311" s="143"/>
      <c r="BH311" s="143"/>
      <c r="BI311" s="143"/>
      <c r="BJ311" s="143"/>
      <c r="BK311" s="143"/>
      <c r="BL311" s="143"/>
      <c r="BM311" s="143"/>
      <c r="BN311" s="143"/>
      <c r="BO311" s="143"/>
      <c r="BP311" s="143"/>
      <c r="BQ311" s="143"/>
      <c r="BR311" s="143"/>
      <c r="BS311" s="143"/>
      <c r="BT311" s="143"/>
    </row>
    <row r="312" spans="1:72" x14ac:dyDescent="0.35">
      <c r="A312" s="185"/>
      <c r="B312" s="179"/>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185"/>
      <c r="AB312" s="185"/>
      <c r="AC312" s="185"/>
      <c r="AD312" s="185"/>
      <c r="AE312" s="185"/>
      <c r="AF312" s="185"/>
      <c r="AG312" s="185"/>
      <c r="AH312" s="185"/>
      <c r="AI312" s="185"/>
      <c r="AJ312" s="185"/>
      <c r="AK312" s="185"/>
      <c r="AL312" s="201"/>
      <c r="AM312" s="167"/>
      <c r="AN312" s="143"/>
      <c r="AO312" s="143"/>
      <c r="AP312" s="143"/>
      <c r="AQ312" s="143"/>
      <c r="AR312" s="143"/>
      <c r="AS312" s="143"/>
      <c r="AT312" s="143"/>
      <c r="AU312" s="143"/>
      <c r="AV312" s="143"/>
      <c r="AW312" s="143"/>
      <c r="AX312" s="143"/>
      <c r="AY312" s="143"/>
      <c r="AZ312" s="143"/>
      <c r="BA312" s="143"/>
      <c r="BB312" s="143"/>
      <c r="BC312" s="143"/>
      <c r="BD312" s="143"/>
      <c r="BE312" s="143"/>
      <c r="BF312" s="143"/>
      <c r="BG312" s="143"/>
      <c r="BH312" s="143"/>
      <c r="BI312" s="143"/>
      <c r="BJ312" s="143"/>
      <c r="BK312" s="143"/>
      <c r="BL312" s="143"/>
      <c r="BM312" s="143"/>
      <c r="BN312" s="143"/>
      <c r="BO312" s="143"/>
      <c r="BP312" s="143"/>
      <c r="BQ312" s="143"/>
      <c r="BR312" s="143"/>
      <c r="BS312" s="143"/>
      <c r="BT312" s="143"/>
    </row>
    <row r="313" spans="1:72" x14ac:dyDescent="0.35">
      <c r="A313" s="185"/>
      <c r="B313" s="179"/>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185"/>
      <c r="AB313" s="185"/>
      <c r="AC313" s="185"/>
      <c r="AD313" s="185"/>
      <c r="AE313" s="185"/>
      <c r="AF313" s="185"/>
      <c r="AG313" s="185"/>
      <c r="AH313" s="185"/>
      <c r="AI313" s="185"/>
      <c r="AJ313" s="185"/>
      <c r="AK313" s="185"/>
      <c r="AL313" s="201"/>
      <c r="AM313" s="167"/>
      <c r="AN313" s="143"/>
      <c r="AO313" s="143"/>
      <c r="AP313" s="143"/>
      <c r="AQ313" s="143"/>
      <c r="AR313" s="143"/>
      <c r="AS313" s="143"/>
      <c r="AT313" s="143"/>
      <c r="AU313" s="143"/>
      <c r="AV313" s="143"/>
      <c r="AW313" s="143"/>
      <c r="AX313" s="143"/>
      <c r="AY313" s="143"/>
      <c r="AZ313" s="143"/>
      <c r="BA313" s="143"/>
      <c r="BB313" s="143"/>
      <c r="BC313" s="143"/>
      <c r="BD313" s="143"/>
      <c r="BE313" s="143"/>
      <c r="BF313" s="143"/>
      <c r="BG313" s="143"/>
      <c r="BH313" s="143"/>
      <c r="BI313" s="143"/>
      <c r="BJ313" s="143"/>
      <c r="BK313" s="143"/>
      <c r="BL313" s="143"/>
      <c r="BM313" s="143"/>
      <c r="BN313" s="143"/>
      <c r="BO313" s="143"/>
      <c r="BP313" s="143"/>
      <c r="BQ313" s="143"/>
      <c r="BR313" s="143"/>
      <c r="BS313" s="143"/>
      <c r="BT313" s="143"/>
    </row>
    <row r="314" spans="1:72" x14ac:dyDescent="0.35">
      <c r="A314" s="185"/>
      <c r="B314" s="179"/>
      <c r="C314" s="185"/>
      <c r="D314" s="185"/>
      <c r="E314" s="185"/>
      <c r="F314" s="185"/>
      <c r="G314" s="185"/>
      <c r="H314" s="185"/>
      <c r="I314" s="185"/>
      <c r="J314" s="185"/>
      <c r="K314" s="185"/>
      <c r="L314" s="185"/>
      <c r="M314" s="185"/>
      <c r="N314" s="185"/>
      <c r="O314" s="185"/>
      <c r="P314" s="185"/>
      <c r="Q314" s="185"/>
      <c r="R314" s="185"/>
      <c r="S314" s="185"/>
      <c r="T314" s="185"/>
      <c r="U314" s="185"/>
      <c r="V314" s="185"/>
      <c r="W314" s="185"/>
      <c r="X314" s="185"/>
      <c r="Y314" s="185"/>
      <c r="Z314" s="185"/>
      <c r="AA314" s="185"/>
      <c r="AB314" s="185"/>
      <c r="AC314" s="185"/>
      <c r="AD314" s="185"/>
      <c r="AE314" s="185"/>
      <c r="AF314" s="185"/>
      <c r="AG314" s="185"/>
      <c r="AH314" s="185"/>
      <c r="AI314" s="185"/>
      <c r="AJ314" s="185"/>
      <c r="AK314" s="185"/>
      <c r="AL314" s="201"/>
      <c r="AM314" s="167"/>
      <c r="AN314" s="143"/>
      <c r="AO314" s="143"/>
      <c r="AP314" s="143"/>
      <c r="AQ314" s="143"/>
      <c r="AR314" s="143"/>
      <c r="AS314" s="143"/>
      <c r="AT314" s="143"/>
      <c r="AU314" s="143"/>
      <c r="AV314" s="143"/>
      <c r="AW314" s="143"/>
      <c r="AX314" s="143"/>
      <c r="AY314" s="143"/>
      <c r="AZ314" s="143"/>
      <c r="BA314" s="143"/>
      <c r="BB314" s="143"/>
      <c r="BC314" s="143"/>
      <c r="BD314" s="143"/>
      <c r="BE314" s="143"/>
      <c r="BF314" s="143"/>
      <c r="BG314" s="143"/>
      <c r="BH314" s="143"/>
      <c r="BI314" s="143"/>
      <c r="BJ314" s="143"/>
      <c r="BK314" s="143"/>
      <c r="BL314" s="143"/>
      <c r="BM314" s="143"/>
      <c r="BN314" s="143"/>
      <c r="BO314" s="143"/>
      <c r="BP314" s="143"/>
      <c r="BQ314" s="143"/>
      <c r="BR314" s="143"/>
      <c r="BS314" s="143"/>
      <c r="BT314" s="143"/>
    </row>
    <row r="315" spans="1:72" x14ac:dyDescent="0.35">
      <c r="A315" s="185"/>
      <c r="B315" s="179"/>
      <c r="C315" s="185"/>
      <c r="D315" s="185"/>
      <c r="E315" s="185"/>
      <c r="F315" s="185"/>
      <c r="G315" s="185"/>
      <c r="H315" s="185"/>
      <c r="I315" s="185"/>
      <c r="J315" s="185"/>
      <c r="K315" s="185"/>
      <c r="L315" s="185"/>
      <c r="M315" s="185"/>
      <c r="N315" s="185"/>
      <c r="O315" s="185"/>
      <c r="P315" s="185"/>
      <c r="Q315" s="185"/>
      <c r="R315" s="185"/>
      <c r="S315" s="185"/>
      <c r="T315" s="185"/>
      <c r="U315" s="185"/>
      <c r="V315" s="185"/>
      <c r="W315" s="185"/>
      <c r="X315" s="185"/>
      <c r="Y315" s="185"/>
      <c r="Z315" s="185"/>
      <c r="AA315" s="185"/>
      <c r="AB315" s="185"/>
      <c r="AC315" s="185"/>
      <c r="AD315" s="185"/>
      <c r="AE315" s="185"/>
      <c r="AF315" s="185"/>
      <c r="AG315" s="185"/>
      <c r="AH315" s="185"/>
      <c r="AI315" s="185"/>
      <c r="AJ315" s="185"/>
      <c r="AK315" s="185"/>
      <c r="AL315" s="201"/>
      <c r="AM315" s="167"/>
      <c r="AN315" s="143"/>
      <c r="AO315" s="143"/>
      <c r="AP315" s="143"/>
      <c r="AQ315" s="143"/>
      <c r="AR315" s="143"/>
      <c r="AS315" s="143"/>
      <c r="AT315" s="143"/>
      <c r="AU315" s="143"/>
      <c r="AV315" s="143"/>
      <c r="AW315" s="143"/>
      <c r="AX315" s="143"/>
      <c r="AY315" s="143"/>
      <c r="AZ315" s="143"/>
      <c r="BA315" s="143"/>
      <c r="BB315" s="143"/>
      <c r="BC315" s="143"/>
      <c r="BD315" s="143"/>
      <c r="BE315" s="143"/>
      <c r="BF315" s="143"/>
      <c r="BG315" s="143"/>
      <c r="BH315" s="143"/>
      <c r="BI315" s="143"/>
      <c r="BJ315" s="143"/>
      <c r="BK315" s="143"/>
      <c r="BL315" s="143"/>
      <c r="BM315" s="143"/>
      <c r="BN315" s="143"/>
      <c r="BO315" s="143"/>
      <c r="BP315" s="143"/>
      <c r="BQ315" s="143"/>
      <c r="BR315" s="143"/>
      <c r="BS315" s="143"/>
      <c r="BT315" s="143"/>
    </row>
    <row r="316" spans="1:72" x14ac:dyDescent="0.35">
      <c r="A316" s="185"/>
      <c r="B316" s="179"/>
      <c r="C316" s="185"/>
      <c r="D316" s="185"/>
      <c r="E316" s="185"/>
      <c r="F316" s="185"/>
      <c r="G316" s="185"/>
      <c r="H316" s="185"/>
      <c r="I316" s="185"/>
      <c r="J316" s="185"/>
      <c r="K316" s="185"/>
      <c r="L316" s="185"/>
      <c r="M316" s="185"/>
      <c r="N316" s="185"/>
      <c r="O316" s="185"/>
      <c r="P316" s="185"/>
      <c r="Q316" s="185"/>
      <c r="R316" s="185"/>
      <c r="S316" s="185"/>
      <c r="T316" s="185"/>
      <c r="U316" s="185"/>
      <c r="V316" s="185"/>
      <c r="W316" s="185"/>
      <c r="X316" s="185"/>
      <c r="Y316" s="185"/>
      <c r="Z316" s="185"/>
      <c r="AA316" s="185"/>
      <c r="AB316" s="185"/>
      <c r="AC316" s="185"/>
      <c r="AD316" s="185"/>
      <c r="AE316" s="185"/>
      <c r="AF316" s="185"/>
      <c r="AG316" s="185"/>
      <c r="AH316" s="185"/>
      <c r="AI316" s="185"/>
      <c r="AJ316" s="185"/>
      <c r="AK316" s="185"/>
      <c r="AL316" s="201"/>
      <c r="AM316" s="167"/>
      <c r="AN316" s="143"/>
      <c r="AO316" s="143"/>
      <c r="AP316" s="143"/>
      <c r="AQ316" s="143"/>
      <c r="AR316" s="143"/>
      <c r="AS316" s="143"/>
      <c r="AT316" s="143"/>
      <c r="AU316" s="143"/>
      <c r="AV316" s="143"/>
      <c r="AW316" s="143"/>
      <c r="AX316" s="143"/>
      <c r="AY316" s="143"/>
      <c r="AZ316" s="143"/>
      <c r="BA316" s="143"/>
      <c r="BB316" s="143"/>
      <c r="BC316" s="143"/>
      <c r="BD316" s="143"/>
      <c r="BE316" s="143"/>
      <c r="BF316" s="143"/>
      <c r="BG316" s="143"/>
      <c r="BH316" s="143"/>
      <c r="BI316" s="143"/>
      <c r="BJ316" s="143"/>
      <c r="BK316" s="143"/>
      <c r="BL316" s="143"/>
      <c r="BM316" s="143"/>
      <c r="BN316" s="143"/>
      <c r="BO316" s="143"/>
      <c r="BP316" s="143"/>
      <c r="BQ316" s="143"/>
      <c r="BR316" s="143"/>
      <c r="BS316" s="143"/>
      <c r="BT316" s="143"/>
    </row>
    <row r="317" spans="1:72" x14ac:dyDescent="0.35">
      <c r="A317" s="185"/>
      <c r="B317" s="179"/>
      <c r="C317" s="185"/>
      <c r="D317" s="185"/>
      <c r="E317" s="185"/>
      <c r="F317" s="185"/>
      <c r="G317" s="185"/>
      <c r="H317" s="185"/>
      <c r="I317" s="185"/>
      <c r="J317" s="185"/>
      <c r="K317" s="185"/>
      <c r="L317" s="185"/>
      <c r="M317" s="185"/>
      <c r="N317" s="185"/>
      <c r="O317" s="185"/>
      <c r="P317" s="185"/>
      <c r="Q317" s="185"/>
      <c r="R317" s="185"/>
      <c r="S317" s="185"/>
      <c r="T317" s="185"/>
      <c r="U317" s="185"/>
      <c r="V317" s="185"/>
      <c r="W317" s="185"/>
      <c r="X317" s="185"/>
      <c r="Y317" s="185"/>
      <c r="Z317" s="185"/>
      <c r="AA317" s="185"/>
      <c r="AB317" s="185"/>
      <c r="AC317" s="185"/>
      <c r="AD317" s="185"/>
      <c r="AE317" s="185"/>
      <c r="AF317" s="185"/>
      <c r="AG317" s="185"/>
      <c r="AH317" s="185"/>
      <c r="AI317" s="185"/>
      <c r="AJ317" s="185"/>
      <c r="AK317" s="185"/>
      <c r="AL317" s="201"/>
      <c r="AM317" s="167"/>
      <c r="AN317" s="143"/>
      <c r="AO317" s="143"/>
      <c r="AP317" s="143"/>
      <c r="AQ317" s="143"/>
      <c r="AR317" s="143"/>
      <c r="AS317" s="143"/>
      <c r="AT317" s="143"/>
      <c r="AU317" s="143"/>
      <c r="AV317" s="143"/>
      <c r="AW317" s="143"/>
      <c r="AX317" s="143"/>
      <c r="AY317" s="143"/>
      <c r="AZ317" s="143"/>
      <c r="BA317" s="143"/>
      <c r="BB317" s="143"/>
      <c r="BC317" s="143"/>
      <c r="BD317" s="143"/>
      <c r="BE317" s="143"/>
      <c r="BF317" s="143"/>
      <c r="BG317" s="143"/>
      <c r="BH317" s="143"/>
      <c r="BI317" s="143"/>
      <c r="BJ317" s="143"/>
      <c r="BK317" s="143"/>
      <c r="BL317" s="143"/>
      <c r="BM317" s="143"/>
      <c r="BN317" s="143"/>
      <c r="BO317" s="143"/>
      <c r="BP317" s="143"/>
      <c r="BQ317" s="143"/>
      <c r="BR317" s="143"/>
      <c r="BS317" s="143"/>
      <c r="BT317" s="143"/>
    </row>
    <row r="318" spans="1:72" x14ac:dyDescent="0.35">
      <c r="A318" s="185"/>
      <c r="B318" s="179"/>
      <c r="C318" s="185"/>
      <c r="D318" s="185"/>
      <c r="E318" s="185"/>
      <c r="F318" s="185"/>
      <c r="G318" s="185"/>
      <c r="H318" s="185"/>
      <c r="I318" s="185"/>
      <c r="J318" s="185"/>
      <c r="K318" s="185"/>
      <c r="L318" s="185"/>
      <c r="M318" s="185"/>
      <c r="N318" s="185"/>
      <c r="O318" s="185"/>
      <c r="P318" s="185"/>
      <c r="Q318" s="185"/>
      <c r="R318" s="185"/>
      <c r="S318" s="185"/>
      <c r="T318" s="185"/>
      <c r="U318" s="185"/>
      <c r="V318" s="185"/>
      <c r="W318" s="185"/>
      <c r="X318" s="185"/>
      <c r="Y318" s="185"/>
      <c r="Z318" s="185"/>
      <c r="AA318" s="185"/>
      <c r="AB318" s="185"/>
      <c r="AC318" s="185"/>
      <c r="AD318" s="185"/>
      <c r="AE318" s="185"/>
      <c r="AF318" s="185"/>
      <c r="AG318" s="185"/>
      <c r="AH318" s="185"/>
      <c r="AI318" s="185"/>
      <c r="AJ318" s="185"/>
      <c r="AK318" s="185"/>
      <c r="AL318" s="201"/>
      <c r="AM318" s="167"/>
      <c r="AN318" s="143"/>
      <c r="AO318" s="143"/>
      <c r="AP318" s="143"/>
      <c r="AQ318" s="143"/>
      <c r="AR318" s="143"/>
      <c r="AS318" s="143"/>
      <c r="AT318" s="143"/>
      <c r="AU318" s="143"/>
      <c r="AV318" s="143"/>
      <c r="AW318" s="143"/>
      <c r="AX318" s="143"/>
      <c r="AY318" s="143"/>
      <c r="AZ318" s="143"/>
      <c r="BA318" s="143"/>
      <c r="BB318" s="143"/>
      <c r="BC318" s="143"/>
      <c r="BD318" s="143"/>
      <c r="BE318" s="143"/>
      <c r="BF318" s="143"/>
      <c r="BG318" s="143"/>
      <c r="BH318" s="143"/>
      <c r="BI318" s="143"/>
      <c r="BJ318" s="143"/>
      <c r="BK318" s="143"/>
      <c r="BL318" s="143"/>
      <c r="BM318" s="143"/>
      <c r="BN318" s="143"/>
      <c r="BO318" s="143"/>
      <c r="BP318" s="143"/>
      <c r="BQ318" s="143"/>
      <c r="BR318" s="143"/>
      <c r="BS318" s="143"/>
      <c r="BT318" s="143"/>
    </row>
    <row r="319" spans="1:72" x14ac:dyDescent="0.35">
      <c r="A319" s="185"/>
      <c r="B319" s="179"/>
      <c r="C319" s="185"/>
      <c r="D319" s="185"/>
      <c r="E319" s="185"/>
      <c r="F319" s="185"/>
      <c r="G319" s="185"/>
      <c r="H319" s="185"/>
      <c r="I319" s="185"/>
      <c r="J319" s="185"/>
      <c r="K319" s="185"/>
      <c r="L319" s="185"/>
      <c r="M319" s="185"/>
      <c r="N319" s="185"/>
      <c r="O319" s="185"/>
      <c r="P319" s="185"/>
      <c r="Q319" s="185"/>
      <c r="R319" s="185"/>
      <c r="S319" s="185"/>
      <c r="T319" s="185"/>
      <c r="U319" s="185"/>
      <c r="V319" s="185"/>
      <c r="W319" s="185"/>
      <c r="X319" s="185"/>
      <c r="Y319" s="185"/>
      <c r="Z319" s="185"/>
      <c r="AA319" s="185"/>
      <c r="AB319" s="185"/>
      <c r="AC319" s="185"/>
      <c r="AD319" s="185"/>
      <c r="AE319" s="185"/>
      <c r="AF319" s="185"/>
      <c r="AG319" s="185"/>
      <c r="AH319" s="185"/>
      <c r="AI319" s="185"/>
      <c r="AJ319" s="185"/>
      <c r="AK319" s="185"/>
      <c r="AL319" s="201"/>
      <c r="AM319" s="167"/>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3"/>
      <c r="BR319" s="143"/>
      <c r="BS319" s="143"/>
      <c r="BT319" s="143"/>
    </row>
    <row r="320" spans="1:72" x14ac:dyDescent="0.35">
      <c r="A320" s="185"/>
      <c r="B320" s="179"/>
      <c r="C320" s="185"/>
      <c r="D320" s="185"/>
      <c r="E320" s="185"/>
      <c r="F320" s="185"/>
      <c r="G320" s="185"/>
      <c r="H320" s="185"/>
      <c r="I320" s="185"/>
      <c r="J320" s="185"/>
      <c r="K320" s="185"/>
      <c r="L320" s="185"/>
      <c r="M320" s="185"/>
      <c r="N320" s="185"/>
      <c r="O320" s="185"/>
      <c r="P320" s="185"/>
      <c r="Q320" s="185"/>
      <c r="R320" s="185"/>
      <c r="S320" s="185"/>
      <c r="T320" s="185"/>
      <c r="U320" s="185"/>
      <c r="V320" s="185"/>
      <c r="W320" s="185"/>
      <c r="X320" s="185"/>
      <c r="Y320" s="185"/>
      <c r="Z320" s="185"/>
      <c r="AA320" s="185"/>
      <c r="AB320" s="185"/>
      <c r="AC320" s="185"/>
      <c r="AD320" s="185"/>
      <c r="AE320" s="185"/>
      <c r="AF320" s="185"/>
      <c r="AG320" s="185"/>
      <c r="AH320" s="185"/>
      <c r="AI320" s="185"/>
      <c r="AJ320" s="185"/>
      <c r="AK320" s="185"/>
      <c r="AL320" s="201"/>
      <c r="AM320" s="167"/>
      <c r="AN320" s="143"/>
      <c r="AO320" s="143"/>
      <c r="AP320" s="143"/>
      <c r="AQ320" s="143"/>
      <c r="AR320" s="143"/>
      <c r="AS320" s="143"/>
      <c r="AT320" s="143"/>
      <c r="AU320" s="143"/>
      <c r="AV320" s="143"/>
      <c r="AW320" s="143"/>
      <c r="AX320" s="143"/>
      <c r="AY320" s="143"/>
      <c r="AZ320" s="143"/>
      <c r="BA320" s="143"/>
      <c r="BB320" s="143"/>
      <c r="BC320" s="143"/>
      <c r="BD320" s="143"/>
      <c r="BE320" s="143"/>
      <c r="BF320" s="143"/>
      <c r="BG320" s="143"/>
      <c r="BH320" s="143"/>
      <c r="BI320" s="143"/>
      <c r="BJ320" s="143"/>
      <c r="BK320" s="143"/>
      <c r="BL320" s="143"/>
      <c r="BM320" s="143"/>
      <c r="BN320" s="143"/>
      <c r="BO320" s="143"/>
      <c r="BP320" s="143"/>
      <c r="BQ320" s="143"/>
      <c r="BR320" s="143"/>
      <c r="BS320" s="143"/>
      <c r="BT320" s="143"/>
    </row>
    <row r="321" spans="1:72" x14ac:dyDescent="0.35">
      <c r="A321" s="185"/>
      <c r="B321" s="179"/>
      <c r="C321" s="185"/>
      <c r="D321" s="185"/>
      <c r="E321" s="185"/>
      <c r="F321" s="185"/>
      <c r="G321" s="185"/>
      <c r="H321" s="185"/>
      <c r="I321" s="185"/>
      <c r="J321" s="185"/>
      <c r="K321" s="185"/>
      <c r="L321" s="185"/>
      <c r="M321" s="185"/>
      <c r="N321" s="185"/>
      <c r="O321" s="185"/>
      <c r="P321" s="185"/>
      <c r="Q321" s="185"/>
      <c r="R321" s="185"/>
      <c r="S321" s="185"/>
      <c r="T321" s="185"/>
      <c r="U321" s="185"/>
      <c r="V321" s="185"/>
      <c r="W321" s="185"/>
      <c r="X321" s="185"/>
      <c r="Y321" s="185"/>
      <c r="Z321" s="185"/>
      <c r="AA321" s="185"/>
      <c r="AB321" s="185"/>
      <c r="AC321" s="185"/>
      <c r="AD321" s="185"/>
      <c r="AE321" s="185"/>
      <c r="AF321" s="185"/>
      <c r="AG321" s="185"/>
      <c r="AH321" s="185"/>
      <c r="AI321" s="185"/>
      <c r="AJ321" s="185"/>
      <c r="AK321" s="185"/>
      <c r="AL321" s="201"/>
      <c r="AM321" s="167"/>
      <c r="AN321" s="143"/>
      <c r="AO321" s="143"/>
      <c r="AP321" s="143"/>
      <c r="AQ321" s="143"/>
      <c r="AR321" s="143"/>
      <c r="AS321" s="143"/>
      <c r="AT321" s="143"/>
      <c r="AU321" s="143"/>
      <c r="AV321" s="143"/>
      <c r="AW321" s="143"/>
      <c r="AX321" s="143"/>
      <c r="AY321" s="143"/>
      <c r="AZ321" s="143"/>
      <c r="BA321" s="143"/>
      <c r="BB321" s="143"/>
      <c r="BC321" s="143"/>
      <c r="BD321" s="143"/>
      <c r="BE321" s="143"/>
      <c r="BF321" s="143"/>
      <c r="BG321" s="143"/>
      <c r="BH321" s="143"/>
      <c r="BI321" s="143"/>
      <c r="BJ321" s="143"/>
      <c r="BK321" s="143"/>
      <c r="BL321" s="143"/>
      <c r="BM321" s="143"/>
      <c r="BN321" s="143"/>
      <c r="BO321" s="143"/>
      <c r="BP321" s="143"/>
      <c r="BQ321" s="143"/>
      <c r="BR321" s="143"/>
      <c r="BS321" s="143"/>
      <c r="BT321" s="143"/>
    </row>
    <row r="322" spans="1:72" x14ac:dyDescent="0.35">
      <c r="A322" s="185"/>
      <c r="B322" s="179"/>
      <c r="C322" s="185"/>
      <c r="D322" s="185"/>
      <c r="E322" s="185"/>
      <c r="F322" s="185"/>
      <c r="G322" s="185"/>
      <c r="H322" s="185"/>
      <c r="I322" s="185"/>
      <c r="J322" s="185"/>
      <c r="K322" s="185"/>
      <c r="L322" s="185"/>
      <c r="M322" s="185"/>
      <c r="N322" s="185"/>
      <c r="O322" s="185"/>
      <c r="P322" s="185"/>
      <c r="Q322" s="185"/>
      <c r="R322" s="185"/>
      <c r="S322" s="185"/>
      <c r="T322" s="185"/>
      <c r="U322" s="185"/>
      <c r="V322" s="185"/>
      <c r="W322" s="185"/>
      <c r="X322" s="185"/>
      <c r="Y322" s="185"/>
      <c r="Z322" s="185"/>
      <c r="AA322" s="185"/>
      <c r="AB322" s="185"/>
      <c r="AC322" s="185"/>
      <c r="AD322" s="185"/>
      <c r="AE322" s="185"/>
      <c r="AF322" s="185"/>
      <c r="AG322" s="185"/>
      <c r="AH322" s="185"/>
      <c r="AI322" s="185"/>
      <c r="AJ322" s="185"/>
      <c r="AK322" s="185"/>
      <c r="AL322" s="201"/>
      <c r="AM322" s="167"/>
      <c r="AN322" s="143"/>
      <c r="AO322" s="143"/>
      <c r="AP322" s="143"/>
      <c r="AQ322" s="143"/>
      <c r="AR322" s="143"/>
      <c r="AS322" s="143"/>
      <c r="AT322" s="143"/>
      <c r="AU322" s="143"/>
      <c r="AV322" s="143"/>
      <c r="AW322" s="143"/>
      <c r="AX322" s="143"/>
      <c r="AY322" s="143"/>
      <c r="AZ322" s="143"/>
      <c r="BA322" s="143"/>
      <c r="BB322" s="143"/>
      <c r="BC322" s="143"/>
      <c r="BD322" s="143"/>
      <c r="BE322" s="143"/>
      <c r="BF322" s="143"/>
      <c r="BG322" s="143"/>
      <c r="BH322" s="143"/>
      <c r="BI322" s="143"/>
      <c r="BJ322" s="143"/>
      <c r="BK322" s="143"/>
      <c r="BL322" s="143"/>
      <c r="BM322" s="143"/>
      <c r="BN322" s="143"/>
      <c r="BO322" s="143"/>
      <c r="BP322" s="143"/>
      <c r="BQ322" s="143"/>
      <c r="BR322" s="143"/>
      <c r="BS322" s="143"/>
      <c r="BT322" s="143"/>
    </row>
    <row r="323" spans="1:72" x14ac:dyDescent="0.35">
      <c r="A323" s="185"/>
      <c r="B323" s="179"/>
      <c r="C323" s="185"/>
      <c r="D323" s="185"/>
      <c r="E323" s="185"/>
      <c r="F323" s="185"/>
      <c r="G323" s="185"/>
      <c r="H323" s="185"/>
      <c r="I323" s="185"/>
      <c r="J323" s="185"/>
      <c r="K323" s="185"/>
      <c r="L323" s="185"/>
      <c r="M323" s="185"/>
      <c r="N323" s="185"/>
      <c r="O323" s="185"/>
      <c r="P323" s="185"/>
      <c r="Q323" s="185"/>
      <c r="R323" s="185"/>
      <c r="S323" s="185"/>
      <c r="T323" s="185"/>
      <c r="U323" s="185"/>
      <c r="V323" s="185"/>
      <c r="W323" s="185"/>
      <c r="X323" s="185"/>
      <c r="Y323" s="185"/>
      <c r="Z323" s="185"/>
      <c r="AA323" s="185"/>
      <c r="AB323" s="185"/>
      <c r="AC323" s="185"/>
      <c r="AD323" s="185"/>
      <c r="AE323" s="185"/>
      <c r="AF323" s="185"/>
      <c r="AG323" s="185"/>
      <c r="AH323" s="185"/>
      <c r="AI323" s="185"/>
      <c r="AJ323" s="185"/>
      <c r="AK323" s="185"/>
      <c r="AL323" s="201"/>
      <c r="AM323" s="167"/>
      <c r="AN323" s="143"/>
      <c r="AO323" s="143"/>
      <c r="AP323" s="143"/>
      <c r="AQ323" s="143"/>
      <c r="AR323" s="143"/>
      <c r="AS323" s="143"/>
      <c r="AT323" s="143"/>
      <c r="AU323" s="143"/>
      <c r="AV323" s="143"/>
      <c r="AW323" s="143"/>
      <c r="AX323" s="143"/>
      <c r="AY323" s="143"/>
      <c r="AZ323" s="143"/>
      <c r="BA323" s="143"/>
      <c r="BB323" s="143"/>
      <c r="BC323" s="143"/>
      <c r="BD323" s="143"/>
      <c r="BE323" s="143"/>
      <c r="BF323" s="143"/>
      <c r="BG323" s="143"/>
      <c r="BH323" s="143"/>
      <c r="BI323" s="143"/>
      <c r="BJ323" s="143"/>
      <c r="BK323" s="143"/>
      <c r="BL323" s="143"/>
      <c r="BM323" s="143"/>
      <c r="BN323" s="143"/>
      <c r="BO323" s="143"/>
      <c r="BP323" s="143"/>
      <c r="BQ323" s="143"/>
      <c r="BR323" s="143"/>
      <c r="BS323" s="143"/>
      <c r="BT323" s="143"/>
    </row>
    <row r="324" spans="1:72" x14ac:dyDescent="0.35">
      <c r="A324" s="185"/>
      <c r="B324" s="179"/>
      <c r="C324" s="185"/>
      <c r="D324" s="185"/>
      <c r="E324" s="185"/>
      <c r="F324" s="185"/>
      <c r="G324" s="185"/>
      <c r="H324" s="185"/>
      <c r="I324" s="185"/>
      <c r="J324" s="185"/>
      <c r="K324" s="185"/>
      <c r="L324" s="185"/>
      <c r="M324" s="185"/>
      <c r="N324" s="185"/>
      <c r="O324" s="185"/>
      <c r="P324" s="185"/>
      <c r="Q324" s="185"/>
      <c r="R324" s="185"/>
      <c r="S324" s="185"/>
      <c r="T324" s="185"/>
      <c r="U324" s="185"/>
      <c r="V324" s="185"/>
      <c r="W324" s="185"/>
      <c r="X324" s="185"/>
      <c r="Y324" s="185"/>
      <c r="Z324" s="185"/>
      <c r="AA324" s="185"/>
      <c r="AB324" s="185"/>
      <c r="AC324" s="185"/>
      <c r="AD324" s="185"/>
      <c r="AE324" s="185"/>
      <c r="AF324" s="185"/>
      <c r="AG324" s="185"/>
      <c r="AH324" s="185"/>
      <c r="AI324" s="185"/>
      <c r="AJ324" s="185"/>
      <c r="AK324" s="185"/>
      <c r="AL324" s="201"/>
      <c r="AM324" s="167"/>
      <c r="AN324" s="143"/>
      <c r="AO324" s="143"/>
      <c r="AP324" s="143"/>
      <c r="AQ324" s="143"/>
      <c r="AR324" s="143"/>
      <c r="AS324" s="143"/>
      <c r="AT324" s="143"/>
      <c r="AU324" s="143"/>
      <c r="AV324" s="143"/>
      <c r="AW324" s="143"/>
      <c r="AX324" s="143"/>
      <c r="AY324" s="143"/>
      <c r="AZ324" s="143"/>
      <c r="BA324" s="143"/>
      <c r="BB324" s="143"/>
      <c r="BC324" s="143"/>
      <c r="BD324" s="143"/>
      <c r="BE324" s="143"/>
      <c r="BF324" s="143"/>
      <c r="BG324" s="143"/>
      <c r="BH324" s="143"/>
      <c r="BI324" s="143"/>
      <c r="BJ324" s="143"/>
      <c r="BK324" s="143"/>
      <c r="BL324" s="143"/>
      <c r="BM324" s="143"/>
      <c r="BN324" s="143"/>
      <c r="BO324" s="143"/>
      <c r="BP324" s="143"/>
      <c r="BQ324" s="143"/>
      <c r="BR324" s="143"/>
      <c r="BS324" s="143"/>
      <c r="BT324" s="143"/>
    </row>
    <row r="325" spans="1:72" x14ac:dyDescent="0.35">
      <c r="A325" s="185"/>
      <c r="B325" s="179"/>
      <c r="C325" s="185"/>
      <c r="D325" s="185"/>
      <c r="E325" s="185"/>
      <c r="F325" s="185"/>
      <c r="G325" s="185"/>
      <c r="H325" s="185"/>
      <c r="I325" s="185"/>
      <c r="J325" s="185"/>
      <c r="K325" s="185"/>
      <c r="L325" s="185"/>
      <c r="M325" s="185"/>
      <c r="N325" s="185"/>
      <c r="O325" s="185"/>
      <c r="P325" s="185"/>
      <c r="Q325" s="185"/>
      <c r="R325" s="185"/>
      <c r="S325" s="185"/>
      <c r="T325" s="185"/>
      <c r="U325" s="185"/>
      <c r="V325" s="185"/>
      <c r="W325" s="185"/>
      <c r="X325" s="185"/>
      <c r="Y325" s="185"/>
      <c r="Z325" s="185"/>
      <c r="AA325" s="185"/>
      <c r="AB325" s="185"/>
      <c r="AC325" s="185"/>
      <c r="AD325" s="185"/>
      <c r="AE325" s="185"/>
      <c r="AF325" s="185"/>
      <c r="AG325" s="185"/>
      <c r="AH325" s="185"/>
      <c r="AI325" s="185"/>
      <c r="AJ325" s="185"/>
      <c r="AK325" s="185"/>
      <c r="AL325" s="201"/>
      <c r="AM325" s="167"/>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3"/>
      <c r="BR325" s="143"/>
      <c r="BS325" s="143"/>
      <c r="BT325" s="143"/>
    </row>
    <row r="326" spans="1:72" x14ac:dyDescent="0.35">
      <c r="A326" s="185"/>
      <c r="B326" s="179"/>
      <c r="C326" s="185"/>
      <c r="D326" s="185"/>
      <c r="E326" s="185"/>
      <c r="F326" s="185"/>
      <c r="G326" s="185"/>
      <c r="H326" s="185"/>
      <c r="I326" s="185"/>
      <c r="J326" s="185"/>
      <c r="K326" s="185"/>
      <c r="L326" s="185"/>
      <c r="M326" s="185"/>
      <c r="N326" s="185"/>
      <c r="O326" s="185"/>
      <c r="P326" s="185"/>
      <c r="Q326" s="185"/>
      <c r="R326" s="185"/>
      <c r="S326" s="185"/>
      <c r="T326" s="185"/>
      <c r="U326" s="185"/>
      <c r="V326" s="185"/>
      <c r="W326" s="185"/>
      <c r="X326" s="185"/>
      <c r="Y326" s="185"/>
      <c r="Z326" s="185"/>
      <c r="AA326" s="185"/>
      <c r="AB326" s="185"/>
      <c r="AC326" s="185"/>
      <c r="AD326" s="185"/>
      <c r="AE326" s="185"/>
      <c r="AF326" s="185"/>
      <c r="AG326" s="185"/>
      <c r="AH326" s="185"/>
      <c r="AI326" s="185"/>
      <c r="AJ326" s="185"/>
      <c r="AK326" s="185"/>
      <c r="AL326" s="201"/>
      <c r="AM326" s="167"/>
      <c r="AN326" s="143"/>
      <c r="AO326" s="143"/>
      <c r="AP326" s="143"/>
      <c r="AQ326" s="143"/>
      <c r="AR326" s="143"/>
      <c r="AS326" s="143"/>
      <c r="AT326" s="143"/>
      <c r="AU326" s="143"/>
      <c r="AV326" s="143"/>
      <c r="AW326" s="143"/>
      <c r="AX326" s="143"/>
      <c r="AY326" s="143"/>
      <c r="AZ326" s="143"/>
      <c r="BA326" s="143"/>
      <c r="BB326" s="143"/>
      <c r="BC326" s="143"/>
      <c r="BD326" s="143"/>
      <c r="BE326" s="143"/>
      <c r="BF326" s="143"/>
      <c r="BG326" s="143"/>
      <c r="BH326" s="143"/>
      <c r="BI326" s="143"/>
      <c r="BJ326" s="143"/>
      <c r="BK326" s="143"/>
      <c r="BL326" s="143"/>
      <c r="BM326" s="143"/>
      <c r="BN326" s="143"/>
      <c r="BO326" s="143"/>
      <c r="BP326" s="143"/>
      <c r="BQ326" s="143"/>
      <c r="BR326" s="143"/>
      <c r="BS326" s="143"/>
      <c r="BT326" s="143"/>
    </row>
    <row r="327" spans="1:72" x14ac:dyDescent="0.35">
      <c r="A327" s="185"/>
      <c r="B327" s="179"/>
      <c r="C327" s="185"/>
      <c r="D327" s="185"/>
      <c r="E327" s="185"/>
      <c r="F327" s="185"/>
      <c r="G327" s="185"/>
      <c r="H327" s="185"/>
      <c r="I327" s="185"/>
      <c r="J327" s="185"/>
      <c r="K327" s="185"/>
      <c r="L327" s="185"/>
      <c r="M327" s="185"/>
      <c r="N327" s="185"/>
      <c r="O327" s="185"/>
      <c r="P327" s="185"/>
      <c r="Q327" s="185"/>
      <c r="R327" s="185"/>
      <c r="S327" s="185"/>
      <c r="T327" s="185"/>
      <c r="U327" s="185"/>
      <c r="V327" s="185"/>
      <c r="W327" s="185"/>
      <c r="X327" s="185"/>
      <c r="Y327" s="185"/>
      <c r="Z327" s="185"/>
      <c r="AA327" s="185"/>
      <c r="AB327" s="185"/>
      <c r="AC327" s="185"/>
      <c r="AD327" s="185"/>
      <c r="AE327" s="185"/>
      <c r="AF327" s="185"/>
      <c r="AG327" s="185"/>
      <c r="AH327" s="185"/>
      <c r="AI327" s="185"/>
      <c r="AJ327" s="185"/>
      <c r="AK327" s="185"/>
      <c r="AL327" s="201"/>
      <c r="AM327" s="167"/>
      <c r="AN327" s="143"/>
      <c r="AO327" s="143"/>
      <c r="AP327" s="143"/>
      <c r="AQ327" s="143"/>
      <c r="AR327" s="143"/>
      <c r="AS327" s="143"/>
      <c r="AT327" s="143"/>
      <c r="AU327" s="143"/>
      <c r="AV327" s="143"/>
      <c r="AW327" s="143"/>
      <c r="AX327" s="143"/>
      <c r="AY327" s="143"/>
      <c r="AZ327" s="143"/>
      <c r="BA327" s="143"/>
      <c r="BB327" s="143"/>
      <c r="BC327" s="143"/>
      <c r="BD327" s="143"/>
      <c r="BE327" s="143"/>
      <c r="BF327" s="143"/>
      <c r="BG327" s="143"/>
      <c r="BH327" s="143"/>
      <c r="BI327" s="143"/>
      <c r="BJ327" s="143"/>
      <c r="BK327" s="143"/>
      <c r="BL327" s="143"/>
      <c r="BM327" s="143"/>
      <c r="BN327" s="143"/>
      <c r="BO327" s="143"/>
      <c r="BP327" s="143"/>
      <c r="BQ327" s="143"/>
      <c r="BR327" s="143"/>
      <c r="BS327" s="143"/>
      <c r="BT327" s="143"/>
    </row>
    <row r="328" spans="1:72" x14ac:dyDescent="0.35">
      <c r="A328" s="185"/>
      <c r="B328" s="179"/>
      <c r="C328" s="185"/>
      <c r="D328" s="185"/>
      <c r="E328" s="185"/>
      <c r="F328" s="185"/>
      <c r="G328" s="185"/>
      <c r="H328" s="185"/>
      <c r="I328" s="185"/>
      <c r="J328" s="185"/>
      <c r="K328" s="185"/>
      <c r="L328" s="185"/>
      <c r="M328" s="185"/>
      <c r="N328" s="185"/>
      <c r="O328" s="185"/>
      <c r="P328" s="185"/>
      <c r="Q328" s="185"/>
      <c r="R328" s="185"/>
      <c r="S328" s="185"/>
      <c r="T328" s="185"/>
      <c r="U328" s="185"/>
      <c r="V328" s="185"/>
      <c r="W328" s="185"/>
      <c r="X328" s="185"/>
      <c r="Y328" s="185"/>
      <c r="Z328" s="185"/>
      <c r="AA328" s="185"/>
      <c r="AB328" s="185"/>
      <c r="AC328" s="185"/>
      <c r="AD328" s="185"/>
      <c r="AE328" s="185"/>
      <c r="AF328" s="185"/>
      <c r="AG328" s="185"/>
      <c r="AH328" s="185"/>
      <c r="AI328" s="185"/>
      <c r="AJ328" s="185"/>
      <c r="AK328" s="185"/>
      <c r="AL328" s="201"/>
      <c r="AM328" s="167"/>
      <c r="AN328" s="143"/>
      <c r="AO328" s="143"/>
      <c r="AP328" s="143"/>
      <c r="AQ328" s="143"/>
      <c r="AR328" s="143"/>
      <c r="AS328" s="143"/>
      <c r="AT328" s="143"/>
      <c r="AU328" s="143"/>
      <c r="AV328" s="143"/>
      <c r="AW328" s="143"/>
      <c r="AX328" s="143"/>
      <c r="AY328" s="143"/>
      <c r="AZ328" s="143"/>
      <c r="BA328" s="143"/>
      <c r="BB328" s="143"/>
      <c r="BC328" s="143"/>
      <c r="BD328" s="143"/>
      <c r="BE328" s="143"/>
      <c r="BF328" s="143"/>
      <c r="BG328" s="143"/>
      <c r="BH328" s="143"/>
      <c r="BI328" s="143"/>
      <c r="BJ328" s="143"/>
      <c r="BK328" s="143"/>
      <c r="BL328" s="143"/>
      <c r="BM328" s="143"/>
      <c r="BN328" s="143"/>
      <c r="BO328" s="143"/>
      <c r="BP328" s="143"/>
      <c r="BQ328" s="143"/>
      <c r="BR328" s="143"/>
      <c r="BS328" s="143"/>
      <c r="BT328" s="143"/>
    </row>
    <row r="329" spans="1:72" x14ac:dyDescent="0.35">
      <c r="A329" s="185"/>
      <c r="B329" s="179"/>
      <c r="C329" s="185"/>
      <c r="D329" s="185"/>
      <c r="E329" s="185"/>
      <c r="F329" s="185"/>
      <c r="G329" s="185"/>
      <c r="H329" s="185"/>
      <c r="I329" s="185"/>
      <c r="J329" s="185"/>
      <c r="K329" s="185"/>
      <c r="L329" s="185"/>
      <c r="M329" s="185"/>
      <c r="N329" s="185"/>
      <c r="O329" s="185"/>
      <c r="P329" s="185"/>
      <c r="Q329" s="185"/>
      <c r="R329" s="185"/>
      <c r="S329" s="185"/>
      <c r="T329" s="185"/>
      <c r="U329" s="185"/>
      <c r="V329" s="185"/>
      <c r="W329" s="185"/>
      <c r="X329" s="185"/>
      <c r="Y329" s="185"/>
      <c r="Z329" s="185"/>
      <c r="AA329" s="185"/>
      <c r="AB329" s="185"/>
      <c r="AC329" s="185"/>
      <c r="AD329" s="185"/>
      <c r="AE329" s="185"/>
      <c r="AF329" s="185"/>
      <c r="AG329" s="185"/>
      <c r="AH329" s="185"/>
      <c r="AI329" s="185"/>
      <c r="AJ329" s="185"/>
      <c r="AK329" s="185"/>
      <c r="AL329" s="201"/>
      <c r="AM329" s="167"/>
      <c r="AN329" s="143"/>
      <c r="AO329" s="143"/>
      <c r="AP329" s="143"/>
      <c r="AQ329" s="143"/>
      <c r="AR329" s="143"/>
      <c r="AS329" s="143"/>
      <c r="AT329" s="143"/>
      <c r="AU329" s="143"/>
      <c r="AV329" s="143"/>
      <c r="AW329" s="143"/>
      <c r="AX329" s="143"/>
      <c r="AY329" s="143"/>
      <c r="AZ329" s="143"/>
      <c r="BA329" s="143"/>
      <c r="BB329" s="143"/>
      <c r="BC329" s="143"/>
      <c r="BD329" s="143"/>
      <c r="BE329" s="143"/>
      <c r="BF329" s="143"/>
      <c r="BG329" s="143"/>
      <c r="BH329" s="143"/>
      <c r="BI329" s="143"/>
      <c r="BJ329" s="143"/>
      <c r="BK329" s="143"/>
      <c r="BL329" s="143"/>
      <c r="BM329" s="143"/>
      <c r="BN329" s="143"/>
      <c r="BO329" s="143"/>
      <c r="BP329" s="143"/>
      <c r="BQ329" s="143"/>
      <c r="BR329" s="143"/>
      <c r="BS329" s="143"/>
      <c r="BT329" s="143"/>
    </row>
    <row r="330" spans="1:72" x14ac:dyDescent="0.35">
      <c r="A330" s="185"/>
      <c r="B330" s="179"/>
      <c r="C330" s="185"/>
      <c r="D330" s="185"/>
      <c r="E330" s="185"/>
      <c r="F330" s="185"/>
      <c r="G330" s="185"/>
      <c r="H330" s="185"/>
      <c r="I330" s="185"/>
      <c r="J330" s="185"/>
      <c r="K330" s="185"/>
      <c r="L330" s="185"/>
      <c r="M330" s="185"/>
      <c r="N330" s="185"/>
      <c r="O330" s="185"/>
      <c r="P330" s="185"/>
      <c r="Q330" s="185"/>
      <c r="R330" s="185"/>
      <c r="S330" s="185"/>
      <c r="T330" s="185"/>
      <c r="U330" s="185"/>
      <c r="V330" s="185"/>
      <c r="W330" s="185"/>
      <c r="X330" s="185"/>
      <c r="Y330" s="185"/>
      <c r="Z330" s="185"/>
      <c r="AA330" s="185"/>
      <c r="AB330" s="185"/>
      <c r="AC330" s="185"/>
      <c r="AD330" s="185"/>
      <c r="AE330" s="185"/>
      <c r="AF330" s="185"/>
      <c r="AG330" s="185"/>
      <c r="AH330" s="185"/>
      <c r="AI330" s="185"/>
      <c r="AJ330" s="185"/>
      <c r="AK330" s="185"/>
      <c r="AL330" s="201"/>
      <c r="AM330" s="167"/>
      <c r="AN330" s="143"/>
      <c r="AO330" s="143"/>
      <c r="AP330" s="143"/>
      <c r="AQ330" s="143"/>
      <c r="AR330" s="143"/>
      <c r="AS330" s="143"/>
      <c r="AT330" s="143"/>
      <c r="AU330" s="143"/>
      <c r="AV330" s="143"/>
      <c r="AW330" s="143"/>
      <c r="AX330" s="143"/>
      <c r="AY330" s="143"/>
      <c r="AZ330" s="143"/>
      <c r="BA330" s="143"/>
      <c r="BB330" s="143"/>
      <c r="BC330" s="143"/>
      <c r="BD330" s="143"/>
      <c r="BE330" s="143"/>
      <c r="BF330" s="143"/>
      <c r="BG330" s="143"/>
      <c r="BH330" s="143"/>
      <c r="BI330" s="143"/>
      <c r="BJ330" s="143"/>
      <c r="BK330" s="143"/>
      <c r="BL330" s="143"/>
      <c r="BM330" s="143"/>
      <c r="BN330" s="143"/>
      <c r="BO330" s="143"/>
      <c r="BP330" s="143"/>
      <c r="BQ330" s="143"/>
      <c r="BR330" s="143"/>
      <c r="BS330" s="143"/>
      <c r="BT330" s="143"/>
    </row>
    <row r="331" spans="1:72" x14ac:dyDescent="0.35">
      <c r="A331" s="185"/>
      <c r="B331" s="179"/>
      <c r="C331" s="185"/>
      <c r="D331" s="185"/>
      <c r="E331" s="185"/>
      <c r="F331" s="185"/>
      <c r="G331" s="185"/>
      <c r="H331" s="185"/>
      <c r="I331" s="185"/>
      <c r="J331" s="185"/>
      <c r="K331" s="185"/>
      <c r="L331" s="185"/>
      <c r="M331" s="185"/>
      <c r="N331" s="185"/>
      <c r="O331" s="185"/>
      <c r="P331" s="185"/>
      <c r="Q331" s="185"/>
      <c r="R331" s="185"/>
      <c r="S331" s="185"/>
      <c r="T331" s="185"/>
      <c r="U331" s="185"/>
      <c r="V331" s="185"/>
      <c r="W331" s="185"/>
      <c r="X331" s="185"/>
      <c r="Y331" s="185"/>
      <c r="Z331" s="185"/>
      <c r="AA331" s="185"/>
      <c r="AB331" s="185"/>
      <c r="AC331" s="185"/>
      <c r="AD331" s="185"/>
      <c r="AE331" s="185"/>
      <c r="AF331" s="185"/>
      <c r="AG331" s="185"/>
      <c r="AH331" s="185"/>
      <c r="AI331" s="185"/>
      <c r="AJ331" s="185"/>
      <c r="AK331" s="185"/>
      <c r="AL331" s="201"/>
      <c r="AM331" s="167"/>
      <c r="AN331" s="143"/>
      <c r="AO331" s="143"/>
      <c r="AP331" s="143"/>
      <c r="AQ331" s="143"/>
      <c r="AR331" s="143"/>
      <c r="AS331" s="143"/>
      <c r="AT331" s="143"/>
      <c r="AU331" s="143"/>
      <c r="AV331" s="143"/>
      <c r="AW331" s="143"/>
      <c r="AX331" s="143"/>
      <c r="AY331" s="143"/>
      <c r="AZ331" s="143"/>
      <c r="BA331" s="143"/>
      <c r="BB331" s="143"/>
      <c r="BC331" s="143"/>
      <c r="BD331" s="143"/>
      <c r="BE331" s="143"/>
      <c r="BF331" s="143"/>
      <c r="BG331" s="143"/>
      <c r="BH331" s="143"/>
      <c r="BI331" s="143"/>
      <c r="BJ331" s="143"/>
      <c r="BK331" s="143"/>
      <c r="BL331" s="143"/>
      <c r="BM331" s="143"/>
      <c r="BN331" s="143"/>
      <c r="BO331" s="143"/>
      <c r="BP331" s="143"/>
      <c r="BQ331" s="143"/>
      <c r="BR331" s="143"/>
      <c r="BS331" s="143"/>
      <c r="BT331" s="143"/>
    </row>
    <row r="332" spans="1:72" x14ac:dyDescent="0.35">
      <c r="A332" s="185"/>
      <c r="B332" s="179"/>
      <c r="C332" s="185"/>
      <c r="D332" s="185"/>
      <c r="E332" s="185"/>
      <c r="F332" s="185"/>
      <c r="G332" s="185"/>
      <c r="H332" s="185"/>
      <c r="I332" s="185"/>
      <c r="J332" s="185"/>
      <c r="K332" s="185"/>
      <c r="L332" s="185"/>
      <c r="M332" s="185"/>
      <c r="N332" s="185"/>
      <c r="O332" s="185"/>
      <c r="P332" s="185"/>
      <c r="Q332" s="185"/>
      <c r="R332" s="185"/>
      <c r="S332" s="185"/>
      <c r="T332" s="185"/>
      <c r="U332" s="185"/>
      <c r="V332" s="185"/>
      <c r="W332" s="185"/>
      <c r="X332" s="185"/>
      <c r="Y332" s="185"/>
      <c r="Z332" s="185"/>
      <c r="AA332" s="185"/>
      <c r="AB332" s="185"/>
      <c r="AC332" s="185"/>
      <c r="AD332" s="185"/>
      <c r="AE332" s="185"/>
      <c r="AF332" s="185"/>
      <c r="AG332" s="185"/>
      <c r="AH332" s="185"/>
      <c r="AI332" s="185"/>
      <c r="AJ332" s="185"/>
      <c r="AK332" s="185"/>
      <c r="AL332" s="201"/>
      <c r="AM332" s="167"/>
      <c r="AN332" s="143"/>
      <c r="AO332" s="143"/>
      <c r="AP332" s="143"/>
      <c r="AQ332" s="143"/>
      <c r="AR332" s="143"/>
      <c r="AS332" s="143"/>
      <c r="AT332" s="143"/>
      <c r="AU332" s="143"/>
      <c r="AV332" s="143"/>
      <c r="AW332" s="143"/>
      <c r="AX332" s="143"/>
      <c r="AY332" s="143"/>
      <c r="AZ332" s="143"/>
      <c r="BA332" s="143"/>
      <c r="BB332" s="143"/>
      <c r="BC332" s="143"/>
      <c r="BD332" s="143"/>
      <c r="BE332" s="143"/>
      <c r="BF332" s="143"/>
      <c r="BG332" s="143"/>
      <c r="BH332" s="143"/>
      <c r="BI332" s="143"/>
      <c r="BJ332" s="143"/>
      <c r="BK332" s="143"/>
      <c r="BL332" s="143"/>
      <c r="BM332" s="143"/>
      <c r="BN332" s="143"/>
      <c r="BO332" s="143"/>
      <c r="BP332" s="143"/>
      <c r="BQ332" s="143"/>
      <c r="BR332" s="143"/>
      <c r="BS332" s="143"/>
      <c r="BT332" s="143"/>
    </row>
    <row r="333" spans="1:72" x14ac:dyDescent="0.35">
      <c r="A333" s="185"/>
      <c r="B333" s="179"/>
      <c r="C333" s="185"/>
      <c r="D333" s="185"/>
      <c r="E333" s="185"/>
      <c r="F333" s="185"/>
      <c r="G333" s="185"/>
      <c r="H333" s="185"/>
      <c r="I333" s="185"/>
      <c r="J333" s="185"/>
      <c r="K333" s="185"/>
      <c r="L333" s="185"/>
      <c r="M333" s="185"/>
      <c r="N333" s="185"/>
      <c r="O333" s="185"/>
      <c r="P333" s="185"/>
      <c r="Q333" s="185"/>
      <c r="R333" s="185"/>
      <c r="S333" s="185"/>
      <c r="T333" s="185"/>
      <c r="U333" s="185"/>
      <c r="V333" s="185"/>
      <c r="W333" s="185"/>
      <c r="X333" s="185"/>
      <c r="Y333" s="185"/>
      <c r="Z333" s="185"/>
      <c r="AA333" s="185"/>
      <c r="AB333" s="185"/>
      <c r="AC333" s="185"/>
      <c r="AD333" s="185"/>
      <c r="AE333" s="185"/>
      <c r="AF333" s="185"/>
      <c r="AG333" s="185"/>
      <c r="AH333" s="185"/>
      <c r="AI333" s="185"/>
      <c r="AJ333" s="185"/>
      <c r="AK333" s="185"/>
      <c r="AL333" s="201"/>
      <c r="AM333" s="167"/>
      <c r="AN333" s="143"/>
      <c r="AO333" s="143"/>
      <c r="AP333" s="143"/>
      <c r="AQ333" s="143"/>
      <c r="AR333" s="143"/>
      <c r="AS333" s="143"/>
      <c r="AT333" s="143"/>
      <c r="AU333" s="143"/>
      <c r="AV333" s="143"/>
      <c r="AW333" s="143"/>
      <c r="AX333" s="143"/>
      <c r="AY333" s="143"/>
      <c r="AZ333" s="143"/>
      <c r="BA333" s="143"/>
      <c r="BB333" s="143"/>
      <c r="BC333" s="143"/>
      <c r="BD333" s="143"/>
      <c r="BE333" s="143"/>
      <c r="BF333" s="143"/>
      <c r="BG333" s="143"/>
      <c r="BH333" s="143"/>
      <c r="BI333" s="143"/>
      <c r="BJ333" s="143"/>
      <c r="BK333" s="143"/>
      <c r="BL333" s="143"/>
      <c r="BM333" s="143"/>
      <c r="BN333" s="143"/>
      <c r="BO333" s="143"/>
      <c r="BP333" s="143"/>
      <c r="BQ333" s="143"/>
      <c r="BR333" s="143"/>
      <c r="BS333" s="143"/>
      <c r="BT333" s="143"/>
    </row>
    <row r="334" spans="1:72" x14ac:dyDescent="0.35">
      <c r="A334" s="185"/>
      <c r="B334" s="179"/>
      <c r="C334" s="185"/>
      <c r="D334" s="185"/>
      <c r="E334" s="185"/>
      <c r="F334" s="185"/>
      <c r="G334" s="185"/>
      <c r="H334" s="185"/>
      <c r="I334" s="185"/>
      <c r="J334" s="185"/>
      <c r="K334" s="185"/>
      <c r="L334" s="185"/>
      <c r="M334" s="185"/>
      <c r="N334" s="185"/>
      <c r="O334" s="185"/>
      <c r="P334" s="185"/>
      <c r="Q334" s="185"/>
      <c r="R334" s="185"/>
      <c r="S334" s="185"/>
      <c r="T334" s="185"/>
      <c r="U334" s="185"/>
      <c r="V334" s="185"/>
      <c r="W334" s="185"/>
      <c r="X334" s="185"/>
      <c r="Y334" s="185"/>
      <c r="Z334" s="185"/>
      <c r="AA334" s="185"/>
      <c r="AB334" s="185"/>
      <c r="AC334" s="185"/>
      <c r="AD334" s="185"/>
      <c r="AE334" s="185"/>
      <c r="AF334" s="185"/>
      <c r="AG334" s="185"/>
      <c r="AH334" s="185"/>
      <c r="AI334" s="185"/>
      <c r="AJ334" s="185"/>
      <c r="AK334" s="185"/>
      <c r="AL334" s="201"/>
      <c r="AM334" s="167"/>
      <c r="AN334" s="143"/>
      <c r="AO334" s="143"/>
      <c r="AP334" s="143"/>
      <c r="AQ334" s="143"/>
      <c r="AR334" s="143"/>
      <c r="AS334" s="143"/>
      <c r="AT334" s="143"/>
      <c r="AU334" s="143"/>
      <c r="AV334" s="143"/>
      <c r="AW334" s="143"/>
      <c r="AX334" s="143"/>
      <c r="AY334" s="143"/>
      <c r="AZ334" s="143"/>
      <c r="BA334" s="143"/>
      <c r="BB334" s="143"/>
      <c r="BC334" s="143"/>
      <c r="BD334" s="143"/>
      <c r="BE334" s="143"/>
      <c r="BF334" s="143"/>
      <c r="BG334" s="143"/>
      <c r="BH334" s="143"/>
      <c r="BI334" s="143"/>
      <c r="BJ334" s="143"/>
      <c r="BK334" s="143"/>
      <c r="BL334" s="143"/>
      <c r="BM334" s="143"/>
      <c r="BN334" s="143"/>
      <c r="BO334" s="143"/>
      <c r="BP334" s="143"/>
      <c r="BQ334" s="143"/>
      <c r="BR334" s="143"/>
      <c r="BS334" s="143"/>
      <c r="BT334" s="143"/>
    </row>
    <row r="335" spans="1:72" x14ac:dyDescent="0.35">
      <c r="A335" s="185"/>
      <c r="B335" s="179"/>
      <c r="C335" s="185"/>
      <c r="D335" s="185"/>
      <c r="E335" s="185"/>
      <c r="F335" s="185"/>
      <c r="G335" s="185"/>
      <c r="H335" s="185"/>
      <c r="I335" s="185"/>
      <c r="J335" s="185"/>
      <c r="K335" s="185"/>
      <c r="L335" s="185"/>
      <c r="M335" s="185"/>
      <c r="N335" s="185"/>
      <c r="O335" s="185"/>
      <c r="P335" s="185"/>
      <c r="Q335" s="185"/>
      <c r="R335" s="185"/>
      <c r="S335" s="185"/>
      <c r="T335" s="185"/>
      <c r="U335" s="185"/>
      <c r="V335" s="185"/>
      <c r="W335" s="185"/>
      <c r="X335" s="185"/>
      <c r="Y335" s="185"/>
      <c r="Z335" s="185"/>
      <c r="AA335" s="185"/>
      <c r="AB335" s="185"/>
      <c r="AC335" s="185"/>
      <c r="AD335" s="185"/>
      <c r="AE335" s="185"/>
      <c r="AF335" s="185"/>
      <c r="AG335" s="185"/>
      <c r="AH335" s="185"/>
      <c r="AI335" s="185"/>
      <c r="AJ335" s="185"/>
      <c r="AK335" s="185"/>
      <c r="AL335" s="201"/>
      <c r="AM335" s="167"/>
      <c r="AN335" s="143"/>
      <c r="AO335" s="143"/>
      <c r="AP335" s="143"/>
      <c r="AQ335" s="143"/>
      <c r="AR335" s="143"/>
      <c r="AS335" s="143"/>
      <c r="AT335" s="143"/>
      <c r="AU335" s="143"/>
      <c r="AV335" s="143"/>
      <c r="AW335" s="143"/>
      <c r="AX335" s="143"/>
      <c r="AY335" s="143"/>
      <c r="AZ335" s="143"/>
      <c r="BA335" s="143"/>
      <c r="BB335" s="143"/>
      <c r="BC335" s="143"/>
      <c r="BD335" s="143"/>
      <c r="BE335" s="143"/>
      <c r="BF335" s="143"/>
      <c r="BG335" s="143"/>
      <c r="BH335" s="143"/>
      <c r="BI335" s="143"/>
      <c r="BJ335" s="143"/>
      <c r="BK335" s="143"/>
      <c r="BL335" s="143"/>
      <c r="BM335" s="143"/>
      <c r="BN335" s="143"/>
      <c r="BO335" s="143"/>
      <c r="BP335" s="143"/>
      <c r="BQ335" s="143"/>
      <c r="BR335" s="143"/>
      <c r="BS335" s="143"/>
      <c r="BT335" s="143"/>
    </row>
    <row r="336" spans="1:72" x14ac:dyDescent="0.35">
      <c r="A336" s="185"/>
      <c r="B336" s="179"/>
      <c r="C336" s="185"/>
      <c r="D336" s="185"/>
      <c r="E336" s="185"/>
      <c r="F336" s="185"/>
      <c r="G336" s="185"/>
      <c r="H336" s="185"/>
      <c r="I336" s="185"/>
      <c r="J336" s="185"/>
      <c r="K336" s="185"/>
      <c r="L336" s="185"/>
      <c r="M336" s="185"/>
      <c r="N336" s="185"/>
      <c r="O336" s="185"/>
      <c r="P336" s="185"/>
      <c r="Q336" s="185"/>
      <c r="R336" s="185"/>
      <c r="S336" s="185"/>
      <c r="T336" s="185"/>
      <c r="U336" s="185"/>
      <c r="V336" s="185"/>
      <c r="W336" s="185"/>
      <c r="X336" s="185"/>
      <c r="Y336" s="185"/>
      <c r="Z336" s="185"/>
      <c r="AA336" s="185"/>
      <c r="AB336" s="185"/>
      <c r="AC336" s="185"/>
      <c r="AD336" s="185"/>
      <c r="AE336" s="185"/>
      <c r="AF336" s="185"/>
      <c r="AG336" s="185"/>
      <c r="AH336" s="185"/>
      <c r="AI336" s="185"/>
      <c r="AJ336" s="185"/>
      <c r="AK336" s="185"/>
      <c r="AL336" s="201"/>
      <c r="AM336" s="167"/>
      <c r="AN336" s="143"/>
      <c r="AO336" s="143"/>
      <c r="AP336" s="143"/>
      <c r="AQ336" s="143"/>
      <c r="AR336" s="143"/>
      <c r="AS336" s="143"/>
      <c r="AT336" s="143"/>
      <c r="AU336" s="143"/>
      <c r="AV336" s="143"/>
      <c r="AW336" s="143"/>
      <c r="AX336" s="143"/>
      <c r="AY336" s="143"/>
      <c r="AZ336" s="143"/>
      <c r="BA336" s="143"/>
      <c r="BB336" s="143"/>
      <c r="BC336" s="143"/>
      <c r="BD336" s="143"/>
      <c r="BE336" s="143"/>
      <c r="BF336" s="143"/>
      <c r="BG336" s="143"/>
      <c r="BH336" s="143"/>
      <c r="BI336" s="143"/>
      <c r="BJ336" s="143"/>
      <c r="BK336" s="143"/>
      <c r="BL336" s="143"/>
      <c r="BM336" s="143"/>
      <c r="BN336" s="143"/>
      <c r="BO336" s="143"/>
      <c r="BP336" s="143"/>
      <c r="BQ336" s="143"/>
      <c r="BR336" s="143"/>
      <c r="BS336" s="143"/>
      <c r="BT336" s="143"/>
    </row>
    <row r="337" spans="1:72" x14ac:dyDescent="0.35">
      <c r="A337" s="185"/>
      <c r="B337" s="179"/>
      <c r="C337" s="185"/>
      <c r="D337" s="185"/>
      <c r="E337" s="185"/>
      <c r="F337" s="185"/>
      <c r="G337" s="185"/>
      <c r="H337" s="185"/>
      <c r="I337" s="185"/>
      <c r="J337" s="185"/>
      <c r="K337" s="185"/>
      <c r="L337" s="185"/>
      <c r="M337" s="185"/>
      <c r="N337" s="185"/>
      <c r="O337" s="185"/>
      <c r="P337" s="185"/>
      <c r="Q337" s="185"/>
      <c r="R337" s="185"/>
      <c r="S337" s="185"/>
      <c r="T337" s="185"/>
      <c r="U337" s="185"/>
      <c r="V337" s="185"/>
      <c r="W337" s="185"/>
      <c r="X337" s="185"/>
      <c r="Y337" s="185"/>
      <c r="Z337" s="185"/>
      <c r="AA337" s="185"/>
      <c r="AB337" s="185"/>
      <c r="AC337" s="185"/>
      <c r="AD337" s="185"/>
      <c r="AE337" s="185"/>
      <c r="AF337" s="185"/>
      <c r="AG337" s="185"/>
      <c r="AH337" s="185"/>
      <c r="AI337" s="185"/>
      <c r="AJ337" s="185"/>
      <c r="AK337" s="185"/>
      <c r="AL337" s="201"/>
      <c r="AM337" s="167"/>
      <c r="AN337" s="143"/>
      <c r="AO337" s="143"/>
      <c r="AP337" s="143"/>
      <c r="AQ337" s="143"/>
      <c r="AR337" s="143"/>
      <c r="AS337" s="143"/>
      <c r="AT337" s="143"/>
      <c r="AU337" s="143"/>
      <c r="AV337" s="143"/>
      <c r="AW337" s="143"/>
      <c r="AX337" s="143"/>
      <c r="AY337" s="143"/>
      <c r="AZ337" s="143"/>
      <c r="BA337" s="143"/>
      <c r="BB337" s="143"/>
      <c r="BC337" s="143"/>
      <c r="BD337" s="143"/>
      <c r="BE337" s="143"/>
      <c r="BF337" s="143"/>
      <c r="BG337" s="143"/>
      <c r="BH337" s="143"/>
      <c r="BI337" s="143"/>
      <c r="BJ337" s="143"/>
      <c r="BK337" s="143"/>
      <c r="BL337" s="143"/>
      <c r="BM337" s="143"/>
      <c r="BN337" s="143"/>
      <c r="BO337" s="143"/>
      <c r="BP337" s="143"/>
      <c r="BQ337" s="143"/>
      <c r="BR337" s="143"/>
      <c r="BS337" s="143"/>
      <c r="BT337" s="143"/>
    </row>
    <row r="338" spans="1:72" x14ac:dyDescent="0.35">
      <c r="A338" s="185"/>
      <c r="B338" s="179"/>
      <c r="C338" s="185"/>
      <c r="D338" s="185"/>
      <c r="E338" s="185"/>
      <c r="F338" s="185"/>
      <c r="G338" s="185"/>
      <c r="H338" s="185"/>
      <c r="I338" s="185"/>
      <c r="J338" s="185"/>
      <c r="K338" s="185"/>
      <c r="L338" s="185"/>
      <c r="M338" s="185"/>
      <c r="N338" s="185"/>
      <c r="O338" s="185"/>
      <c r="P338" s="185"/>
      <c r="Q338" s="185"/>
      <c r="R338" s="185"/>
      <c r="S338" s="185"/>
      <c r="T338" s="185"/>
      <c r="U338" s="185"/>
      <c r="V338" s="185"/>
      <c r="W338" s="185"/>
      <c r="X338" s="185"/>
      <c r="Y338" s="185"/>
      <c r="Z338" s="185"/>
      <c r="AA338" s="185"/>
      <c r="AB338" s="185"/>
      <c r="AC338" s="185"/>
      <c r="AD338" s="185"/>
      <c r="AE338" s="185"/>
      <c r="AF338" s="185"/>
      <c r="AG338" s="185"/>
      <c r="AH338" s="185"/>
      <c r="AI338" s="185"/>
      <c r="AJ338" s="185"/>
      <c r="AK338" s="185"/>
      <c r="AL338" s="201"/>
      <c r="AM338" s="167"/>
      <c r="AN338" s="143"/>
      <c r="AO338" s="143"/>
      <c r="AP338" s="143"/>
      <c r="AQ338" s="143"/>
      <c r="AR338" s="143"/>
      <c r="AS338" s="143"/>
      <c r="AT338" s="143"/>
      <c r="AU338" s="143"/>
      <c r="AV338" s="143"/>
      <c r="AW338" s="143"/>
      <c r="AX338" s="143"/>
      <c r="AY338" s="143"/>
      <c r="AZ338" s="143"/>
      <c r="BA338" s="143"/>
      <c r="BB338" s="143"/>
      <c r="BC338" s="143"/>
      <c r="BD338" s="143"/>
      <c r="BE338" s="143"/>
      <c r="BF338" s="143"/>
      <c r="BG338" s="143"/>
      <c r="BH338" s="143"/>
      <c r="BI338" s="143"/>
      <c r="BJ338" s="143"/>
      <c r="BK338" s="143"/>
      <c r="BL338" s="143"/>
      <c r="BM338" s="143"/>
      <c r="BN338" s="143"/>
      <c r="BO338" s="143"/>
      <c r="BP338" s="143"/>
      <c r="BQ338" s="143"/>
      <c r="BR338" s="143"/>
      <c r="BS338" s="143"/>
      <c r="BT338" s="143"/>
    </row>
    <row r="339" spans="1:72" x14ac:dyDescent="0.35">
      <c r="A339" s="185"/>
      <c r="B339" s="179"/>
      <c r="C339" s="185"/>
      <c r="D339" s="185"/>
      <c r="E339" s="185"/>
      <c r="F339" s="185"/>
      <c r="G339" s="185"/>
      <c r="H339" s="185"/>
      <c r="I339" s="185"/>
      <c r="J339" s="185"/>
      <c r="K339" s="185"/>
      <c r="L339" s="185"/>
      <c r="M339" s="185"/>
      <c r="N339" s="185"/>
      <c r="O339" s="185"/>
      <c r="P339" s="185"/>
      <c r="Q339" s="185"/>
      <c r="R339" s="185"/>
      <c r="S339" s="185"/>
      <c r="T339" s="185"/>
      <c r="U339" s="185"/>
      <c r="V339" s="185"/>
      <c r="W339" s="185"/>
      <c r="X339" s="185"/>
      <c r="Y339" s="185"/>
      <c r="Z339" s="185"/>
      <c r="AA339" s="185"/>
      <c r="AB339" s="185"/>
      <c r="AC339" s="185"/>
      <c r="AD339" s="185"/>
      <c r="AE339" s="185"/>
      <c r="AF339" s="185"/>
      <c r="AG339" s="185"/>
      <c r="AH339" s="185"/>
      <c r="AI339" s="185"/>
      <c r="AJ339" s="185"/>
      <c r="AK339" s="185"/>
      <c r="AL339" s="201"/>
      <c r="AM339" s="167"/>
      <c r="AN339" s="143"/>
      <c r="AO339" s="143"/>
      <c r="AP339" s="143"/>
      <c r="AQ339" s="143"/>
      <c r="AR339" s="143"/>
      <c r="AS339" s="143"/>
      <c r="AT339" s="143"/>
      <c r="AU339" s="143"/>
      <c r="AV339" s="143"/>
      <c r="AW339" s="143"/>
      <c r="AX339" s="143"/>
      <c r="AY339" s="143"/>
      <c r="AZ339" s="143"/>
      <c r="BA339" s="143"/>
      <c r="BB339" s="143"/>
      <c r="BC339" s="143"/>
      <c r="BD339" s="143"/>
      <c r="BE339" s="143"/>
      <c r="BF339" s="143"/>
      <c r="BG339" s="143"/>
      <c r="BH339" s="143"/>
      <c r="BI339" s="143"/>
      <c r="BJ339" s="143"/>
      <c r="BK339" s="143"/>
      <c r="BL339" s="143"/>
      <c r="BM339" s="143"/>
      <c r="BN339" s="143"/>
      <c r="BO339" s="143"/>
      <c r="BP339" s="143"/>
      <c r="BQ339" s="143"/>
      <c r="BR339" s="143"/>
      <c r="BS339" s="143"/>
      <c r="BT339" s="143"/>
    </row>
    <row r="340" spans="1:72" x14ac:dyDescent="0.35">
      <c r="A340" s="185"/>
      <c r="B340" s="179"/>
      <c r="C340" s="185"/>
      <c r="D340" s="185"/>
      <c r="E340" s="185"/>
      <c r="F340" s="185"/>
      <c r="G340" s="185"/>
      <c r="H340" s="185"/>
      <c r="I340" s="185"/>
      <c r="J340" s="185"/>
      <c r="K340" s="185"/>
      <c r="L340" s="185"/>
      <c r="M340" s="185"/>
      <c r="N340" s="185"/>
      <c r="O340" s="185"/>
      <c r="P340" s="185"/>
      <c r="Q340" s="185"/>
      <c r="R340" s="185"/>
      <c r="S340" s="185"/>
      <c r="T340" s="185"/>
      <c r="U340" s="185"/>
      <c r="V340" s="185"/>
      <c r="W340" s="185"/>
      <c r="X340" s="185"/>
      <c r="Y340" s="185"/>
      <c r="Z340" s="185"/>
      <c r="AA340" s="185"/>
      <c r="AB340" s="185"/>
      <c r="AC340" s="185"/>
      <c r="AD340" s="185"/>
      <c r="AE340" s="185"/>
      <c r="AF340" s="185"/>
      <c r="AG340" s="185"/>
      <c r="AH340" s="185"/>
      <c r="AI340" s="185"/>
      <c r="AJ340" s="185"/>
      <c r="AK340" s="185"/>
      <c r="AL340" s="201"/>
      <c r="AM340" s="167"/>
      <c r="AN340" s="143"/>
      <c r="AO340" s="143"/>
      <c r="AP340" s="143"/>
      <c r="AQ340" s="143"/>
      <c r="AR340" s="143"/>
      <c r="AS340" s="143"/>
      <c r="AT340" s="143"/>
      <c r="AU340" s="143"/>
      <c r="AV340" s="143"/>
      <c r="AW340" s="143"/>
      <c r="AX340" s="143"/>
      <c r="AY340" s="143"/>
      <c r="AZ340" s="143"/>
      <c r="BA340" s="143"/>
      <c r="BB340" s="143"/>
      <c r="BC340" s="143"/>
      <c r="BD340" s="143"/>
      <c r="BE340" s="143"/>
      <c r="BF340" s="143"/>
      <c r="BG340" s="143"/>
      <c r="BH340" s="143"/>
      <c r="BI340" s="143"/>
      <c r="BJ340" s="143"/>
      <c r="BK340" s="143"/>
      <c r="BL340" s="143"/>
      <c r="BM340" s="143"/>
      <c r="BN340" s="143"/>
      <c r="BO340" s="143"/>
      <c r="BP340" s="143"/>
      <c r="BQ340" s="143"/>
      <c r="BR340" s="143"/>
      <c r="BS340" s="143"/>
      <c r="BT340" s="143"/>
    </row>
    <row r="341" spans="1:72" x14ac:dyDescent="0.35">
      <c r="A341" s="185"/>
      <c r="B341" s="179"/>
      <c r="C341" s="185"/>
      <c r="D341" s="185"/>
      <c r="E341" s="185"/>
      <c r="F341" s="185"/>
      <c r="G341" s="185"/>
      <c r="H341" s="185"/>
      <c r="I341" s="185"/>
      <c r="J341" s="185"/>
      <c r="K341" s="185"/>
      <c r="L341" s="185"/>
      <c r="M341" s="185"/>
      <c r="N341" s="185"/>
      <c r="O341" s="185"/>
      <c r="P341" s="185"/>
      <c r="Q341" s="185"/>
      <c r="R341" s="185"/>
      <c r="S341" s="185"/>
      <c r="T341" s="185"/>
      <c r="U341" s="185"/>
      <c r="V341" s="185"/>
      <c r="W341" s="185"/>
      <c r="X341" s="185"/>
      <c r="Y341" s="185"/>
      <c r="Z341" s="185"/>
      <c r="AA341" s="185"/>
      <c r="AB341" s="185"/>
      <c r="AC341" s="185"/>
      <c r="AD341" s="185"/>
      <c r="AE341" s="185"/>
      <c r="AF341" s="185"/>
      <c r="AG341" s="185"/>
      <c r="AH341" s="185"/>
      <c r="AI341" s="185"/>
      <c r="AJ341" s="185"/>
      <c r="AK341" s="185"/>
      <c r="AL341" s="201"/>
      <c r="AM341" s="167"/>
      <c r="AN341" s="143"/>
      <c r="AO341" s="143"/>
      <c r="AP341" s="143"/>
      <c r="AQ341" s="143"/>
      <c r="AR341" s="143"/>
      <c r="AS341" s="143"/>
      <c r="AT341" s="143"/>
      <c r="AU341" s="143"/>
      <c r="AV341" s="143"/>
      <c r="AW341" s="143"/>
      <c r="AX341" s="143"/>
      <c r="AY341" s="143"/>
      <c r="AZ341" s="143"/>
      <c r="BA341" s="143"/>
      <c r="BB341" s="143"/>
      <c r="BC341" s="143"/>
      <c r="BD341" s="143"/>
      <c r="BE341" s="143"/>
      <c r="BF341" s="143"/>
      <c r="BG341" s="143"/>
      <c r="BH341" s="143"/>
      <c r="BI341" s="143"/>
      <c r="BJ341" s="143"/>
      <c r="BK341" s="143"/>
      <c r="BL341" s="143"/>
      <c r="BM341" s="143"/>
      <c r="BN341" s="143"/>
      <c r="BO341" s="143"/>
      <c r="BP341" s="143"/>
      <c r="BQ341" s="143"/>
      <c r="BR341" s="143"/>
      <c r="BS341" s="143"/>
      <c r="BT341" s="143"/>
    </row>
    <row r="342" spans="1:72" x14ac:dyDescent="0.35">
      <c r="A342" s="185"/>
      <c r="B342" s="179"/>
      <c r="C342" s="185"/>
      <c r="D342" s="185"/>
      <c r="E342" s="185"/>
      <c r="F342" s="185"/>
      <c r="G342" s="185"/>
      <c r="H342" s="185"/>
      <c r="I342" s="185"/>
      <c r="J342" s="185"/>
      <c r="K342" s="185"/>
      <c r="L342" s="185"/>
      <c r="M342" s="185"/>
      <c r="N342" s="185"/>
      <c r="O342" s="185"/>
      <c r="P342" s="185"/>
      <c r="Q342" s="185"/>
      <c r="R342" s="185"/>
      <c r="S342" s="185"/>
      <c r="T342" s="185"/>
      <c r="U342" s="185"/>
      <c r="V342" s="185"/>
      <c r="W342" s="185"/>
      <c r="X342" s="185"/>
      <c r="Y342" s="185"/>
      <c r="Z342" s="185"/>
      <c r="AA342" s="185"/>
      <c r="AB342" s="185"/>
      <c r="AC342" s="185"/>
      <c r="AD342" s="185"/>
      <c r="AE342" s="185"/>
      <c r="AF342" s="185"/>
      <c r="AG342" s="185"/>
      <c r="AH342" s="185"/>
      <c r="AI342" s="185"/>
      <c r="AJ342" s="185"/>
      <c r="AK342" s="185"/>
      <c r="AL342" s="201"/>
      <c r="AM342" s="167"/>
      <c r="AN342" s="143"/>
      <c r="AO342" s="143"/>
      <c r="AP342" s="143"/>
      <c r="AQ342" s="143"/>
      <c r="AR342" s="143"/>
      <c r="AS342" s="143"/>
      <c r="AT342" s="143"/>
      <c r="AU342" s="143"/>
      <c r="AV342" s="143"/>
      <c r="AW342" s="143"/>
      <c r="AX342" s="143"/>
      <c r="AY342" s="143"/>
      <c r="AZ342" s="143"/>
      <c r="BA342" s="143"/>
      <c r="BB342" s="143"/>
      <c r="BC342" s="143"/>
      <c r="BD342" s="143"/>
      <c r="BE342" s="143"/>
      <c r="BF342" s="143"/>
      <c r="BG342" s="143"/>
      <c r="BH342" s="143"/>
      <c r="BI342" s="143"/>
      <c r="BJ342" s="143"/>
      <c r="BK342" s="143"/>
      <c r="BL342" s="143"/>
      <c r="BM342" s="143"/>
      <c r="BN342" s="143"/>
      <c r="BO342" s="143"/>
      <c r="BP342" s="143"/>
      <c r="BQ342" s="143"/>
      <c r="BR342" s="143"/>
      <c r="BS342" s="143"/>
      <c r="BT342" s="143"/>
    </row>
    <row r="343" spans="1:72" x14ac:dyDescent="0.35">
      <c r="A343" s="185"/>
      <c r="B343" s="179"/>
      <c r="C343" s="185"/>
      <c r="D343" s="185"/>
      <c r="E343" s="185"/>
      <c r="F343" s="185"/>
      <c r="G343" s="185"/>
      <c r="H343" s="185"/>
      <c r="I343" s="185"/>
      <c r="J343" s="185"/>
      <c r="K343" s="185"/>
      <c r="L343" s="185"/>
      <c r="M343" s="185"/>
      <c r="N343" s="185"/>
      <c r="O343" s="185"/>
      <c r="P343" s="185"/>
      <c r="Q343" s="185"/>
      <c r="R343" s="185"/>
      <c r="S343" s="185"/>
      <c r="T343" s="185"/>
      <c r="U343" s="185"/>
      <c r="V343" s="185"/>
      <c r="W343" s="185"/>
      <c r="X343" s="185"/>
      <c r="Y343" s="185"/>
      <c r="Z343" s="185"/>
      <c r="AA343" s="185"/>
      <c r="AB343" s="185"/>
      <c r="AC343" s="185"/>
      <c r="AD343" s="185"/>
      <c r="AE343" s="185"/>
      <c r="AF343" s="185"/>
      <c r="AG343" s="185"/>
      <c r="AH343" s="185"/>
      <c r="AI343" s="185"/>
      <c r="AJ343" s="185"/>
      <c r="AK343" s="185"/>
      <c r="AL343" s="201"/>
      <c r="AM343" s="167"/>
      <c r="AN343" s="143"/>
      <c r="AO343" s="143"/>
      <c r="AP343" s="143"/>
      <c r="AQ343" s="143"/>
      <c r="AR343" s="143"/>
      <c r="AS343" s="143"/>
      <c r="AT343" s="143"/>
      <c r="AU343" s="143"/>
      <c r="AV343" s="143"/>
      <c r="AW343" s="143"/>
      <c r="AX343" s="143"/>
      <c r="AY343" s="143"/>
      <c r="AZ343" s="143"/>
      <c r="BA343" s="143"/>
      <c r="BB343" s="143"/>
      <c r="BC343" s="143"/>
      <c r="BD343" s="143"/>
      <c r="BE343" s="143"/>
      <c r="BF343" s="143"/>
      <c r="BG343" s="143"/>
      <c r="BH343" s="143"/>
      <c r="BI343" s="143"/>
      <c r="BJ343" s="143"/>
      <c r="BK343" s="143"/>
      <c r="BL343" s="143"/>
      <c r="BM343" s="143"/>
      <c r="BN343" s="143"/>
      <c r="BO343" s="143"/>
      <c r="BP343" s="143"/>
      <c r="BQ343" s="143"/>
      <c r="BR343" s="143"/>
      <c r="BS343" s="143"/>
      <c r="BT343" s="143"/>
    </row>
    <row r="344" spans="1:72" x14ac:dyDescent="0.35">
      <c r="A344" s="185"/>
      <c r="B344" s="179"/>
      <c r="C344" s="185"/>
      <c r="D344" s="185"/>
      <c r="E344" s="185"/>
      <c r="F344" s="185"/>
      <c r="G344" s="185"/>
      <c r="H344" s="185"/>
      <c r="I344" s="185"/>
      <c r="J344" s="185"/>
      <c r="K344" s="185"/>
      <c r="L344" s="185"/>
      <c r="M344" s="185"/>
      <c r="N344" s="185"/>
      <c r="O344" s="185"/>
      <c r="P344" s="185"/>
      <c r="Q344" s="185"/>
      <c r="R344" s="185"/>
      <c r="S344" s="185"/>
      <c r="T344" s="185"/>
      <c r="U344" s="185"/>
      <c r="V344" s="185"/>
      <c r="W344" s="185"/>
      <c r="X344" s="185"/>
      <c r="Y344" s="185"/>
      <c r="Z344" s="185"/>
      <c r="AA344" s="185"/>
      <c r="AB344" s="185"/>
      <c r="AC344" s="185"/>
      <c r="AD344" s="185"/>
      <c r="AE344" s="185"/>
      <c r="AF344" s="185"/>
      <c r="AG344" s="185"/>
      <c r="AH344" s="185"/>
      <c r="AI344" s="185"/>
      <c r="AJ344" s="185"/>
      <c r="AK344" s="185"/>
      <c r="AL344" s="201"/>
      <c r="AM344" s="167"/>
      <c r="AN344" s="143"/>
      <c r="AO344" s="143"/>
      <c r="AP344" s="143"/>
      <c r="AQ344" s="143"/>
      <c r="AR344" s="143"/>
      <c r="AS344" s="143"/>
      <c r="AT344" s="143"/>
      <c r="AU344" s="143"/>
      <c r="AV344" s="143"/>
      <c r="AW344" s="143"/>
      <c r="AX344" s="143"/>
      <c r="AY344" s="143"/>
      <c r="AZ344" s="143"/>
      <c r="BA344" s="143"/>
      <c r="BB344" s="143"/>
      <c r="BC344" s="143"/>
      <c r="BD344" s="143"/>
      <c r="BE344" s="143"/>
      <c r="BF344" s="143"/>
      <c r="BG344" s="143"/>
      <c r="BH344" s="143"/>
      <c r="BI344" s="143"/>
      <c r="BJ344" s="143"/>
      <c r="BK344" s="143"/>
      <c r="BL344" s="143"/>
      <c r="BM344" s="143"/>
      <c r="BN344" s="143"/>
      <c r="BO344" s="143"/>
      <c r="BP344" s="143"/>
      <c r="BQ344" s="143"/>
      <c r="BR344" s="143"/>
      <c r="BS344" s="143"/>
      <c r="BT344" s="143"/>
    </row>
    <row r="345" spans="1:72" x14ac:dyDescent="0.35">
      <c r="A345" s="185"/>
      <c r="B345" s="179"/>
      <c r="C345" s="185"/>
      <c r="D345" s="185"/>
      <c r="E345" s="185"/>
      <c r="F345" s="185"/>
      <c r="G345" s="185"/>
      <c r="H345" s="185"/>
      <c r="I345" s="185"/>
      <c r="J345" s="185"/>
      <c r="K345" s="185"/>
      <c r="L345" s="185"/>
      <c r="M345" s="185"/>
      <c r="N345" s="185"/>
      <c r="O345" s="185"/>
      <c r="P345" s="185"/>
      <c r="Q345" s="185"/>
      <c r="R345" s="185"/>
      <c r="S345" s="185"/>
      <c r="T345" s="185"/>
      <c r="U345" s="185"/>
      <c r="V345" s="185"/>
      <c r="W345" s="185"/>
      <c r="X345" s="185"/>
      <c r="Y345" s="185"/>
      <c r="Z345" s="185"/>
      <c r="AA345" s="185"/>
      <c r="AB345" s="185"/>
      <c r="AC345" s="185"/>
      <c r="AD345" s="185"/>
      <c r="AE345" s="185"/>
      <c r="AF345" s="185"/>
      <c r="AG345" s="185"/>
      <c r="AH345" s="185"/>
      <c r="AI345" s="185"/>
      <c r="AJ345" s="185"/>
      <c r="AK345" s="185"/>
      <c r="AL345" s="201"/>
      <c r="AM345" s="167"/>
      <c r="AN345" s="143"/>
      <c r="AO345" s="143"/>
      <c r="AP345" s="143"/>
      <c r="AQ345" s="143"/>
      <c r="AR345" s="143"/>
      <c r="AS345" s="143"/>
      <c r="AT345" s="143"/>
      <c r="AU345" s="143"/>
      <c r="AV345" s="143"/>
      <c r="AW345" s="143"/>
      <c r="AX345" s="143"/>
      <c r="AY345" s="143"/>
      <c r="AZ345" s="143"/>
      <c r="BA345" s="143"/>
      <c r="BB345" s="143"/>
      <c r="BC345" s="143"/>
      <c r="BD345" s="143"/>
      <c r="BE345" s="143"/>
      <c r="BF345" s="143"/>
      <c r="BG345" s="143"/>
      <c r="BH345" s="143"/>
      <c r="BI345" s="143"/>
      <c r="BJ345" s="143"/>
      <c r="BK345" s="143"/>
      <c r="BL345" s="143"/>
      <c r="BM345" s="143"/>
      <c r="BN345" s="143"/>
      <c r="BO345" s="143"/>
      <c r="BP345" s="143"/>
      <c r="BQ345" s="143"/>
      <c r="BR345" s="143"/>
      <c r="BS345" s="143"/>
      <c r="BT345" s="143"/>
    </row>
    <row r="346" spans="1:72" x14ac:dyDescent="0.35">
      <c r="A346" s="185"/>
      <c r="B346" s="179"/>
      <c r="C346" s="185"/>
      <c r="D346" s="185"/>
      <c r="E346" s="185"/>
      <c r="F346" s="185"/>
      <c r="G346" s="185"/>
      <c r="H346" s="185"/>
      <c r="I346" s="185"/>
      <c r="J346" s="185"/>
      <c r="K346" s="185"/>
      <c r="L346" s="185"/>
      <c r="M346" s="185"/>
      <c r="N346" s="185"/>
      <c r="O346" s="185"/>
      <c r="P346" s="185"/>
      <c r="Q346" s="185"/>
      <c r="R346" s="185"/>
      <c r="S346" s="185"/>
      <c r="T346" s="185"/>
      <c r="U346" s="185"/>
      <c r="V346" s="185"/>
      <c r="W346" s="185"/>
      <c r="X346" s="185"/>
      <c r="Y346" s="185"/>
      <c r="Z346" s="185"/>
      <c r="AA346" s="185"/>
      <c r="AB346" s="185"/>
      <c r="AC346" s="185"/>
      <c r="AD346" s="185"/>
      <c r="AE346" s="185"/>
      <c r="AF346" s="185"/>
      <c r="AG346" s="185"/>
      <c r="AH346" s="185"/>
      <c r="AI346" s="185"/>
      <c r="AJ346" s="185"/>
      <c r="AK346" s="185"/>
      <c r="AL346" s="201"/>
      <c r="AM346" s="167"/>
      <c r="AN346" s="143"/>
      <c r="AO346" s="143"/>
      <c r="AP346" s="143"/>
      <c r="AQ346" s="143"/>
      <c r="AR346" s="143"/>
      <c r="AS346" s="143"/>
      <c r="AT346" s="143"/>
      <c r="AU346" s="143"/>
      <c r="AV346" s="143"/>
      <c r="AW346" s="143"/>
      <c r="AX346" s="143"/>
      <c r="AY346" s="143"/>
      <c r="AZ346" s="143"/>
      <c r="BA346" s="143"/>
      <c r="BB346" s="143"/>
      <c r="BC346" s="143"/>
      <c r="BD346" s="143"/>
      <c r="BE346" s="143"/>
      <c r="BF346" s="143"/>
      <c r="BG346" s="143"/>
      <c r="BH346" s="143"/>
      <c r="BI346" s="143"/>
      <c r="BJ346" s="143"/>
      <c r="BK346" s="143"/>
      <c r="BL346" s="143"/>
      <c r="BM346" s="143"/>
      <c r="BN346" s="143"/>
      <c r="BO346" s="143"/>
      <c r="BP346" s="143"/>
      <c r="BQ346" s="143"/>
      <c r="BR346" s="143"/>
      <c r="BS346" s="143"/>
      <c r="BT346" s="143"/>
    </row>
    <row r="347" spans="1:72" x14ac:dyDescent="0.35">
      <c r="A347" s="185"/>
      <c r="B347" s="179"/>
      <c r="C347" s="185"/>
      <c r="D347" s="185"/>
      <c r="E347" s="185"/>
      <c r="F347" s="185"/>
      <c r="G347" s="185"/>
      <c r="H347" s="185"/>
      <c r="I347" s="185"/>
      <c r="J347" s="185"/>
      <c r="K347" s="185"/>
      <c r="L347" s="185"/>
      <c r="M347" s="185"/>
      <c r="N347" s="185"/>
      <c r="O347" s="185"/>
      <c r="P347" s="185"/>
      <c r="Q347" s="185"/>
      <c r="R347" s="185"/>
      <c r="S347" s="185"/>
      <c r="T347" s="185"/>
      <c r="U347" s="185"/>
      <c r="V347" s="185"/>
      <c r="W347" s="185"/>
      <c r="X347" s="185"/>
      <c r="Y347" s="185"/>
      <c r="Z347" s="185"/>
      <c r="AA347" s="185"/>
      <c r="AB347" s="185"/>
      <c r="AC347" s="185"/>
      <c r="AD347" s="185"/>
      <c r="AE347" s="185"/>
      <c r="AF347" s="185"/>
      <c r="AG347" s="185"/>
      <c r="AH347" s="185"/>
      <c r="AI347" s="185"/>
      <c r="AJ347" s="185"/>
      <c r="AK347" s="185"/>
      <c r="AL347" s="201"/>
      <c r="AM347" s="167"/>
      <c r="AN347" s="143"/>
      <c r="AO347" s="143"/>
      <c r="AP347" s="143"/>
      <c r="AQ347" s="143"/>
      <c r="AR347" s="143"/>
      <c r="AS347" s="143"/>
      <c r="AT347" s="143"/>
      <c r="AU347" s="143"/>
      <c r="AV347" s="143"/>
      <c r="AW347" s="143"/>
      <c r="AX347" s="143"/>
      <c r="AY347" s="143"/>
      <c r="AZ347" s="143"/>
      <c r="BA347" s="143"/>
      <c r="BB347" s="143"/>
      <c r="BC347" s="143"/>
      <c r="BD347" s="143"/>
      <c r="BE347" s="143"/>
      <c r="BF347" s="143"/>
      <c r="BG347" s="143"/>
      <c r="BH347" s="143"/>
      <c r="BI347" s="143"/>
      <c r="BJ347" s="143"/>
      <c r="BK347" s="143"/>
      <c r="BL347" s="143"/>
      <c r="BM347" s="143"/>
      <c r="BN347" s="143"/>
      <c r="BO347" s="143"/>
      <c r="BP347" s="143"/>
      <c r="BQ347" s="143"/>
      <c r="BR347" s="143"/>
      <c r="BS347" s="143"/>
      <c r="BT347" s="143"/>
    </row>
    <row r="348" spans="1:72" x14ac:dyDescent="0.35">
      <c r="A348" s="185"/>
      <c r="B348" s="179"/>
      <c r="C348" s="185"/>
      <c r="D348" s="185"/>
      <c r="E348" s="185"/>
      <c r="F348" s="185"/>
      <c r="G348" s="185"/>
      <c r="H348" s="185"/>
      <c r="I348" s="185"/>
      <c r="J348" s="185"/>
      <c r="K348" s="185"/>
      <c r="L348" s="185"/>
      <c r="M348" s="185"/>
      <c r="N348" s="185"/>
      <c r="O348" s="185"/>
      <c r="P348" s="185"/>
      <c r="Q348" s="185"/>
      <c r="R348" s="185"/>
      <c r="S348" s="185"/>
      <c r="T348" s="185"/>
      <c r="U348" s="185"/>
      <c r="V348" s="185"/>
      <c r="W348" s="185"/>
      <c r="X348" s="185"/>
      <c r="Y348" s="185"/>
      <c r="Z348" s="185"/>
      <c r="AA348" s="185"/>
      <c r="AB348" s="185"/>
      <c r="AC348" s="185"/>
      <c r="AD348" s="185"/>
      <c r="AE348" s="185"/>
      <c r="AF348" s="185"/>
      <c r="AG348" s="185"/>
      <c r="AH348" s="185"/>
      <c r="AI348" s="185"/>
      <c r="AJ348" s="185"/>
      <c r="AK348" s="185"/>
      <c r="AL348" s="201"/>
      <c r="AM348" s="167"/>
      <c r="AN348" s="143"/>
      <c r="AO348" s="143"/>
      <c r="AP348" s="143"/>
      <c r="AQ348" s="143"/>
      <c r="AR348" s="143"/>
      <c r="AS348" s="143"/>
      <c r="AT348" s="143"/>
      <c r="AU348" s="143"/>
      <c r="AV348" s="143"/>
      <c r="AW348" s="143"/>
      <c r="AX348" s="143"/>
      <c r="AY348" s="143"/>
      <c r="AZ348" s="143"/>
      <c r="BA348" s="143"/>
      <c r="BB348" s="143"/>
      <c r="BC348" s="143"/>
      <c r="BD348" s="143"/>
      <c r="BE348" s="143"/>
      <c r="BF348" s="143"/>
      <c r="BG348" s="143"/>
      <c r="BH348" s="143"/>
      <c r="BI348" s="143"/>
      <c r="BJ348" s="143"/>
      <c r="BK348" s="143"/>
      <c r="BL348" s="143"/>
      <c r="BM348" s="143"/>
      <c r="BN348" s="143"/>
      <c r="BO348" s="143"/>
      <c r="BP348" s="143"/>
      <c r="BQ348" s="143"/>
      <c r="BR348" s="143"/>
      <c r="BS348" s="143"/>
      <c r="BT348" s="143"/>
    </row>
    <row r="349" spans="1:72" x14ac:dyDescent="0.35">
      <c r="A349" s="185"/>
      <c r="B349" s="179"/>
      <c r="C349" s="185"/>
      <c r="D349" s="185"/>
      <c r="E349" s="185"/>
      <c r="F349" s="185"/>
      <c r="G349" s="185"/>
      <c r="H349" s="185"/>
      <c r="I349" s="185"/>
      <c r="J349" s="185"/>
      <c r="K349" s="185"/>
      <c r="L349" s="185"/>
      <c r="M349" s="185"/>
      <c r="N349" s="185"/>
      <c r="O349" s="185"/>
      <c r="P349" s="185"/>
      <c r="Q349" s="185"/>
      <c r="R349" s="185"/>
      <c r="S349" s="185"/>
      <c r="T349" s="185"/>
      <c r="U349" s="185"/>
      <c r="V349" s="185"/>
      <c r="W349" s="185"/>
      <c r="X349" s="185"/>
      <c r="Y349" s="185"/>
      <c r="Z349" s="185"/>
      <c r="AA349" s="185"/>
      <c r="AB349" s="185"/>
      <c r="AC349" s="185"/>
      <c r="AD349" s="185"/>
      <c r="AE349" s="185"/>
      <c r="AF349" s="185"/>
      <c r="AG349" s="185"/>
      <c r="AH349" s="185"/>
      <c r="AI349" s="185"/>
      <c r="AJ349" s="185"/>
      <c r="AK349" s="185"/>
      <c r="AL349" s="201"/>
      <c r="AM349" s="167"/>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3"/>
      <c r="BR349" s="143"/>
      <c r="BS349" s="143"/>
      <c r="BT349" s="143"/>
    </row>
    <row r="350" spans="1:72" x14ac:dyDescent="0.35">
      <c r="A350" s="185"/>
      <c r="B350" s="179"/>
      <c r="C350" s="185"/>
      <c r="D350" s="185"/>
      <c r="E350" s="185"/>
      <c r="F350" s="185"/>
      <c r="G350" s="185"/>
      <c r="H350" s="185"/>
      <c r="I350" s="185"/>
      <c r="J350" s="185"/>
      <c r="K350" s="185"/>
      <c r="L350" s="185"/>
      <c r="M350" s="185"/>
      <c r="N350" s="185"/>
      <c r="O350" s="185"/>
      <c r="P350" s="185"/>
      <c r="Q350" s="185"/>
      <c r="R350" s="185"/>
      <c r="S350" s="185"/>
      <c r="T350" s="185"/>
      <c r="U350" s="185"/>
      <c r="V350" s="185"/>
      <c r="W350" s="185"/>
      <c r="X350" s="185"/>
      <c r="Y350" s="185"/>
      <c r="Z350" s="185"/>
      <c r="AA350" s="185"/>
      <c r="AB350" s="185"/>
      <c r="AC350" s="185"/>
      <c r="AD350" s="185"/>
      <c r="AE350" s="185"/>
      <c r="AF350" s="185"/>
      <c r="AG350" s="185"/>
      <c r="AH350" s="185"/>
      <c r="AI350" s="185"/>
      <c r="AJ350" s="185"/>
      <c r="AK350" s="185"/>
      <c r="AL350" s="201"/>
      <c r="AM350" s="167"/>
      <c r="AN350" s="143"/>
      <c r="AO350" s="143"/>
      <c r="AP350" s="143"/>
      <c r="AQ350" s="143"/>
      <c r="AR350" s="143"/>
      <c r="AS350" s="143"/>
      <c r="AT350" s="143"/>
      <c r="AU350" s="143"/>
      <c r="AV350" s="143"/>
      <c r="AW350" s="143"/>
      <c r="AX350" s="143"/>
      <c r="AY350" s="143"/>
      <c r="AZ350" s="143"/>
      <c r="BA350" s="143"/>
      <c r="BB350" s="143"/>
      <c r="BC350" s="143"/>
      <c r="BD350" s="143"/>
      <c r="BE350" s="143"/>
      <c r="BF350" s="143"/>
      <c r="BG350" s="143"/>
      <c r="BH350" s="143"/>
      <c r="BI350" s="143"/>
      <c r="BJ350" s="143"/>
      <c r="BK350" s="143"/>
      <c r="BL350" s="143"/>
      <c r="BM350" s="143"/>
      <c r="BN350" s="143"/>
      <c r="BO350" s="143"/>
      <c r="BP350" s="143"/>
      <c r="BQ350" s="143"/>
      <c r="BR350" s="143"/>
      <c r="BS350" s="143"/>
      <c r="BT350" s="143"/>
    </row>
    <row r="351" spans="1:72" x14ac:dyDescent="0.35">
      <c r="A351" s="185"/>
      <c r="B351" s="179"/>
      <c r="C351" s="185"/>
      <c r="D351" s="185"/>
      <c r="E351" s="185"/>
      <c r="F351" s="185"/>
      <c r="G351" s="185"/>
      <c r="H351" s="185"/>
      <c r="I351" s="185"/>
      <c r="J351" s="185"/>
      <c r="K351" s="185"/>
      <c r="L351" s="185"/>
      <c r="M351" s="185"/>
      <c r="N351" s="185"/>
      <c r="O351" s="185"/>
      <c r="P351" s="185"/>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5"/>
      <c r="AL351" s="201"/>
      <c r="AM351" s="167"/>
      <c r="AN351" s="143"/>
      <c r="AO351" s="143"/>
      <c r="AP351" s="143"/>
      <c r="AQ351" s="143"/>
      <c r="AR351" s="143"/>
      <c r="AS351" s="143"/>
      <c r="AT351" s="143"/>
      <c r="AU351" s="143"/>
      <c r="AV351" s="143"/>
      <c r="AW351" s="143"/>
      <c r="AX351" s="143"/>
      <c r="AY351" s="143"/>
      <c r="AZ351" s="143"/>
      <c r="BA351" s="143"/>
      <c r="BB351" s="143"/>
      <c r="BC351" s="143"/>
      <c r="BD351" s="143"/>
      <c r="BE351" s="143"/>
      <c r="BF351" s="143"/>
      <c r="BG351" s="143"/>
      <c r="BH351" s="143"/>
      <c r="BI351" s="143"/>
      <c r="BJ351" s="143"/>
      <c r="BK351" s="143"/>
      <c r="BL351" s="143"/>
      <c r="BM351" s="143"/>
      <c r="BN351" s="143"/>
      <c r="BO351" s="143"/>
      <c r="BP351" s="143"/>
      <c r="BQ351" s="143"/>
      <c r="BR351" s="143"/>
      <c r="BS351" s="143"/>
      <c r="BT351" s="143"/>
    </row>
    <row r="352" spans="1:72" x14ac:dyDescent="0.35">
      <c r="A352" s="185"/>
      <c r="B352" s="179"/>
      <c r="C352" s="185"/>
      <c r="D352" s="185"/>
      <c r="E352" s="185"/>
      <c r="F352" s="185"/>
      <c r="G352" s="185"/>
      <c r="H352" s="185"/>
      <c r="I352" s="185"/>
      <c r="J352" s="185"/>
      <c r="K352" s="185"/>
      <c r="L352" s="185"/>
      <c r="M352" s="185"/>
      <c r="N352" s="185"/>
      <c r="O352" s="185"/>
      <c r="P352" s="185"/>
      <c r="Q352" s="185"/>
      <c r="R352" s="185"/>
      <c r="S352" s="185"/>
      <c r="T352" s="185"/>
      <c r="U352" s="185"/>
      <c r="V352" s="185"/>
      <c r="W352" s="185"/>
      <c r="X352" s="185"/>
      <c r="Y352" s="185"/>
      <c r="Z352" s="185"/>
      <c r="AA352" s="185"/>
      <c r="AB352" s="185"/>
      <c r="AC352" s="185"/>
      <c r="AD352" s="185"/>
      <c r="AE352" s="185"/>
      <c r="AF352" s="185"/>
      <c r="AG352" s="185"/>
      <c r="AH352" s="185"/>
      <c r="AI352" s="185"/>
      <c r="AJ352" s="185"/>
      <c r="AK352" s="185"/>
      <c r="AL352" s="201"/>
      <c r="AM352" s="167"/>
      <c r="AN352" s="143"/>
      <c r="AO352" s="143"/>
      <c r="AP352" s="143"/>
      <c r="AQ352" s="143"/>
      <c r="AR352" s="143"/>
      <c r="AS352" s="143"/>
      <c r="AT352" s="143"/>
      <c r="AU352" s="143"/>
      <c r="AV352" s="143"/>
      <c r="AW352" s="143"/>
      <c r="AX352" s="143"/>
      <c r="AY352" s="143"/>
      <c r="AZ352" s="143"/>
      <c r="BA352" s="143"/>
      <c r="BB352" s="143"/>
      <c r="BC352" s="143"/>
      <c r="BD352" s="143"/>
      <c r="BE352" s="143"/>
      <c r="BF352" s="143"/>
      <c r="BG352" s="143"/>
      <c r="BH352" s="143"/>
      <c r="BI352" s="143"/>
      <c r="BJ352" s="143"/>
      <c r="BK352" s="143"/>
      <c r="BL352" s="143"/>
      <c r="BM352" s="143"/>
      <c r="BN352" s="143"/>
      <c r="BO352" s="143"/>
      <c r="BP352" s="143"/>
      <c r="BQ352" s="143"/>
      <c r="BR352" s="143"/>
      <c r="BS352" s="143"/>
      <c r="BT352" s="143"/>
    </row>
    <row r="353" spans="1:72" x14ac:dyDescent="0.35">
      <c r="A353" s="185"/>
      <c r="B353" s="179"/>
      <c r="C353" s="185"/>
      <c r="D353" s="185"/>
      <c r="E353" s="185"/>
      <c r="F353" s="185"/>
      <c r="G353" s="185"/>
      <c r="H353" s="185"/>
      <c r="I353" s="185"/>
      <c r="J353" s="185"/>
      <c r="K353" s="185"/>
      <c r="L353" s="185"/>
      <c r="M353" s="185"/>
      <c r="N353" s="185"/>
      <c r="O353" s="185"/>
      <c r="P353" s="185"/>
      <c r="Q353" s="185"/>
      <c r="R353" s="185"/>
      <c r="S353" s="185"/>
      <c r="T353" s="185"/>
      <c r="U353" s="185"/>
      <c r="V353" s="185"/>
      <c r="W353" s="185"/>
      <c r="X353" s="185"/>
      <c r="Y353" s="185"/>
      <c r="Z353" s="185"/>
      <c r="AA353" s="185"/>
      <c r="AB353" s="185"/>
      <c r="AC353" s="185"/>
      <c r="AD353" s="185"/>
      <c r="AE353" s="185"/>
      <c r="AF353" s="185"/>
      <c r="AG353" s="185"/>
      <c r="AH353" s="185"/>
      <c r="AI353" s="185"/>
      <c r="AJ353" s="185"/>
      <c r="AK353" s="185"/>
      <c r="AL353" s="201"/>
      <c r="AM353" s="167"/>
      <c r="AN353" s="143"/>
      <c r="AO353" s="143"/>
      <c r="AP353" s="143"/>
      <c r="AQ353" s="143"/>
      <c r="AR353" s="143"/>
      <c r="AS353" s="143"/>
      <c r="AT353" s="143"/>
      <c r="AU353" s="143"/>
      <c r="AV353" s="143"/>
      <c r="AW353" s="143"/>
      <c r="AX353" s="143"/>
      <c r="AY353" s="143"/>
      <c r="AZ353" s="143"/>
      <c r="BA353" s="143"/>
      <c r="BB353" s="143"/>
      <c r="BC353" s="143"/>
      <c r="BD353" s="143"/>
      <c r="BE353" s="143"/>
      <c r="BF353" s="143"/>
      <c r="BG353" s="143"/>
      <c r="BH353" s="143"/>
      <c r="BI353" s="143"/>
      <c r="BJ353" s="143"/>
      <c r="BK353" s="143"/>
      <c r="BL353" s="143"/>
      <c r="BM353" s="143"/>
      <c r="BN353" s="143"/>
      <c r="BO353" s="143"/>
      <c r="BP353" s="143"/>
      <c r="BQ353" s="143"/>
      <c r="BR353" s="143"/>
      <c r="BS353" s="143"/>
      <c r="BT353" s="143"/>
    </row>
    <row r="354" spans="1:72" x14ac:dyDescent="0.35">
      <c r="A354" s="185"/>
      <c r="B354" s="179"/>
      <c r="C354" s="185"/>
      <c r="D354" s="185"/>
      <c r="E354" s="185"/>
      <c r="F354" s="185"/>
      <c r="G354" s="185"/>
      <c r="H354" s="185"/>
      <c r="I354" s="185"/>
      <c r="J354" s="185"/>
      <c r="K354" s="185"/>
      <c r="L354" s="185"/>
      <c r="M354" s="185"/>
      <c r="N354" s="185"/>
      <c r="O354" s="185"/>
      <c r="P354" s="185"/>
      <c r="Q354" s="185"/>
      <c r="R354" s="185"/>
      <c r="S354" s="185"/>
      <c r="T354" s="185"/>
      <c r="U354" s="185"/>
      <c r="V354" s="185"/>
      <c r="W354" s="185"/>
      <c r="X354" s="185"/>
      <c r="Y354" s="185"/>
      <c r="Z354" s="185"/>
      <c r="AA354" s="185"/>
      <c r="AB354" s="185"/>
      <c r="AC354" s="185"/>
      <c r="AD354" s="185"/>
      <c r="AE354" s="185"/>
      <c r="AF354" s="185"/>
      <c r="AG354" s="185"/>
      <c r="AH354" s="185"/>
      <c r="AI354" s="185"/>
      <c r="AJ354" s="185"/>
      <c r="AK354" s="185"/>
      <c r="AL354" s="201"/>
      <c r="AM354" s="167"/>
      <c r="AN354" s="143"/>
      <c r="AO354" s="143"/>
      <c r="AP354" s="143"/>
      <c r="AQ354" s="143"/>
      <c r="AR354" s="143"/>
      <c r="AS354" s="143"/>
      <c r="AT354" s="143"/>
      <c r="AU354" s="143"/>
      <c r="AV354" s="143"/>
      <c r="AW354" s="143"/>
      <c r="AX354" s="143"/>
      <c r="AY354" s="143"/>
      <c r="AZ354" s="143"/>
      <c r="BA354" s="143"/>
      <c r="BB354" s="143"/>
      <c r="BC354" s="143"/>
      <c r="BD354" s="143"/>
      <c r="BE354" s="143"/>
      <c r="BF354" s="143"/>
      <c r="BG354" s="143"/>
      <c r="BH354" s="143"/>
      <c r="BI354" s="143"/>
      <c r="BJ354" s="143"/>
      <c r="BK354" s="143"/>
      <c r="BL354" s="143"/>
      <c r="BM354" s="143"/>
      <c r="BN354" s="143"/>
      <c r="BO354" s="143"/>
      <c r="BP354" s="143"/>
      <c r="BQ354" s="143"/>
      <c r="BR354" s="143"/>
      <c r="BS354" s="143"/>
      <c r="BT354" s="143"/>
    </row>
    <row r="355" spans="1:72" x14ac:dyDescent="0.35">
      <c r="A355" s="185"/>
      <c r="B355" s="179"/>
      <c r="C355" s="185"/>
      <c r="D355" s="185"/>
      <c r="E355" s="185"/>
      <c r="F355" s="185"/>
      <c r="G355" s="185"/>
      <c r="H355" s="185"/>
      <c r="I355" s="185"/>
      <c r="J355" s="185"/>
      <c r="K355" s="185"/>
      <c r="L355" s="185"/>
      <c r="M355" s="185"/>
      <c r="N355" s="185"/>
      <c r="O355" s="185"/>
      <c r="P355" s="185"/>
      <c r="Q355" s="185"/>
      <c r="R355" s="185"/>
      <c r="S355" s="185"/>
      <c r="T355" s="185"/>
      <c r="U355" s="185"/>
      <c r="V355" s="185"/>
      <c r="W355" s="185"/>
      <c r="X355" s="185"/>
      <c r="Y355" s="185"/>
      <c r="Z355" s="185"/>
      <c r="AA355" s="185"/>
      <c r="AB355" s="185"/>
      <c r="AC355" s="185"/>
      <c r="AD355" s="185"/>
      <c r="AE355" s="185"/>
      <c r="AF355" s="185"/>
      <c r="AG355" s="185"/>
      <c r="AH355" s="185"/>
      <c r="AI355" s="185"/>
      <c r="AJ355" s="185"/>
      <c r="AK355" s="185"/>
      <c r="AL355" s="201"/>
      <c r="AM355" s="167"/>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3"/>
      <c r="BR355" s="143"/>
      <c r="BS355" s="143"/>
      <c r="BT355" s="143"/>
    </row>
    <row r="356" spans="1:72" x14ac:dyDescent="0.35">
      <c r="A356" s="185"/>
      <c r="B356" s="179"/>
      <c r="C356" s="185"/>
      <c r="D356" s="185"/>
      <c r="E356" s="185"/>
      <c r="F356" s="185"/>
      <c r="G356" s="185"/>
      <c r="H356" s="185"/>
      <c r="I356" s="185"/>
      <c r="J356" s="185"/>
      <c r="K356" s="185"/>
      <c r="L356" s="185"/>
      <c r="M356" s="185"/>
      <c r="N356" s="185"/>
      <c r="O356" s="185"/>
      <c r="P356" s="185"/>
      <c r="Q356" s="185"/>
      <c r="R356" s="185"/>
      <c r="S356" s="185"/>
      <c r="T356" s="185"/>
      <c r="U356" s="185"/>
      <c r="V356" s="185"/>
      <c r="W356" s="185"/>
      <c r="X356" s="185"/>
      <c r="Y356" s="185"/>
      <c r="Z356" s="185"/>
      <c r="AA356" s="185"/>
      <c r="AB356" s="185"/>
      <c r="AC356" s="185"/>
      <c r="AD356" s="185"/>
      <c r="AE356" s="185"/>
      <c r="AF356" s="185"/>
      <c r="AG356" s="185"/>
      <c r="AH356" s="185"/>
      <c r="AI356" s="185"/>
      <c r="AJ356" s="185"/>
      <c r="AK356" s="185"/>
      <c r="AL356" s="201"/>
      <c r="AM356" s="167"/>
      <c r="AN356" s="143"/>
      <c r="AO356" s="143"/>
      <c r="AP356" s="143"/>
      <c r="AQ356" s="143"/>
      <c r="AR356" s="143"/>
      <c r="AS356" s="143"/>
      <c r="AT356" s="143"/>
      <c r="AU356" s="143"/>
      <c r="AV356" s="143"/>
      <c r="AW356" s="143"/>
      <c r="AX356" s="143"/>
      <c r="AY356" s="143"/>
      <c r="AZ356" s="143"/>
      <c r="BA356" s="143"/>
      <c r="BB356" s="143"/>
      <c r="BC356" s="143"/>
      <c r="BD356" s="143"/>
      <c r="BE356" s="143"/>
      <c r="BF356" s="143"/>
      <c r="BG356" s="143"/>
      <c r="BH356" s="143"/>
      <c r="BI356" s="143"/>
      <c r="BJ356" s="143"/>
      <c r="BK356" s="143"/>
      <c r="BL356" s="143"/>
      <c r="BM356" s="143"/>
      <c r="BN356" s="143"/>
      <c r="BO356" s="143"/>
      <c r="BP356" s="143"/>
      <c r="BQ356" s="143"/>
      <c r="BR356" s="143"/>
      <c r="BS356" s="143"/>
      <c r="BT356" s="143"/>
    </row>
    <row r="357" spans="1:72" x14ac:dyDescent="0.35">
      <c r="A357" s="185"/>
      <c r="B357" s="179"/>
      <c r="C357" s="185"/>
      <c r="D357" s="185"/>
      <c r="E357" s="185"/>
      <c r="F357" s="185"/>
      <c r="G357" s="185"/>
      <c r="H357" s="185"/>
      <c r="I357" s="185"/>
      <c r="J357" s="185"/>
      <c r="K357" s="185"/>
      <c r="L357" s="185"/>
      <c r="M357" s="185"/>
      <c r="N357" s="185"/>
      <c r="O357" s="185"/>
      <c r="P357" s="185"/>
      <c r="Q357" s="185"/>
      <c r="R357" s="185"/>
      <c r="S357" s="185"/>
      <c r="T357" s="185"/>
      <c r="U357" s="185"/>
      <c r="V357" s="185"/>
      <c r="W357" s="185"/>
      <c r="X357" s="185"/>
      <c r="Y357" s="185"/>
      <c r="Z357" s="185"/>
      <c r="AA357" s="185"/>
      <c r="AB357" s="185"/>
      <c r="AC357" s="185"/>
      <c r="AD357" s="185"/>
      <c r="AE357" s="185"/>
      <c r="AF357" s="185"/>
      <c r="AG357" s="185"/>
      <c r="AH357" s="185"/>
      <c r="AI357" s="185"/>
      <c r="AJ357" s="185"/>
      <c r="AK357" s="185"/>
      <c r="AL357" s="201"/>
      <c r="AM357" s="167"/>
      <c r="AN357" s="143"/>
      <c r="AO357" s="143"/>
      <c r="AP357" s="143"/>
      <c r="AQ357" s="143"/>
      <c r="AR357" s="143"/>
      <c r="AS357" s="143"/>
      <c r="AT357" s="143"/>
      <c r="AU357" s="143"/>
      <c r="AV357" s="143"/>
      <c r="AW357" s="143"/>
      <c r="AX357" s="143"/>
      <c r="AY357" s="143"/>
      <c r="AZ357" s="143"/>
      <c r="BA357" s="143"/>
      <c r="BB357" s="143"/>
      <c r="BC357" s="143"/>
      <c r="BD357" s="143"/>
      <c r="BE357" s="143"/>
      <c r="BF357" s="143"/>
      <c r="BG357" s="143"/>
      <c r="BH357" s="143"/>
      <c r="BI357" s="143"/>
      <c r="BJ357" s="143"/>
      <c r="BK357" s="143"/>
      <c r="BL357" s="143"/>
      <c r="BM357" s="143"/>
      <c r="BN357" s="143"/>
      <c r="BO357" s="143"/>
      <c r="BP357" s="143"/>
      <c r="BQ357" s="143"/>
      <c r="BR357" s="143"/>
      <c r="BS357" s="143"/>
      <c r="BT357" s="143"/>
    </row>
    <row r="358" spans="1:72" x14ac:dyDescent="0.35">
      <c r="A358" s="185"/>
      <c r="B358" s="179"/>
      <c r="C358" s="185"/>
      <c r="D358" s="185"/>
      <c r="E358" s="185"/>
      <c r="F358" s="185"/>
      <c r="G358" s="185"/>
      <c r="H358" s="185"/>
      <c r="I358" s="185"/>
      <c r="J358" s="185"/>
      <c r="K358" s="185"/>
      <c r="L358" s="185"/>
      <c r="M358" s="185"/>
      <c r="N358" s="185"/>
      <c r="O358" s="185"/>
      <c r="P358" s="185"/>
      <c r="Q358" s="185"/>
      <c r="R358" s="185"/>
      <c r="S358" s="185"/>
      <c r="T358" s="185"/>
      <c r="U358" s="185"/>
      <c r="V358" s="185"/>
      <c r="W358" s="185"/>
      <c r="X358" s="185"/>
      <c r="Y358" s="185"/>
      <c r="Z358" s="185"/>
      <c r="AA358" s="185"/>
      <c r="AB358" s="185"/>
      <c r="AC358" s="185"/>
      <c r="AD358" s="185"/>
      <c r="AE358" s="185"/>
      <c r="AF358" s="185"/>
      <c r="AG358" s="185"/>
      <c r="AH358" s="185"/>
      <c r="AI358" s="185"/>
      <c r="AJ358" s="185"/>
      <c r="AK358" s="185"/>
      <c r="AL358" s="201"/>
      <c r="AM358" s="167"/>
      <c r="AN358" s="143"/>
      <c r="AO358" s="143"/>
      <c r="AP358" s="143"/>
      <c r="AQ358" s="143"/>
      <c r="AR358" s="143"/>
      <c r="AS358" s="143"/>
      <c r="AT358" s="143"/>
      <c r="AU358" s="143"/>
      <c r="AV358" s="143"/>
      <c r="AW358" s="143"/>
      <c r="AX358" s="143"/>
      <c r="AY358" s="143"/>
      <c r="AZ358" s="143"/>
      <c r="BA358" s="143"/>
      <c r="BB358" s="143"/>
      <c r="BC358" s="143"/>
      <c r="BD358" s="143"/>
      <c r="BE358" s="143"/>
      <c r="BF358" s="143"/>
      <c r="BG358" s="143"/>
      <c r="BH358" s="143"/>
      <c r="BI358" s="143"/>
      <c r="BJ358" s="143"/>
      <c r="BK358" s="143"/>
      <c r="BL358" s="143"/>
      <c r="BM358" s="143"/>
      <c r="BN358" s="143"/>
      <c r="BO358" s="143"/>
      <c r="BP358" s="143"/>
      <c r="BQ358" s="143"/>
      <c r="BR358" s="143"/>
      <c r="BS358" s="143"/>
      <c r="BT358" s="143"/>
    </row>
    <row r="359" spans="1:72" x14ac:dyDescent="0.35">
      <c r="A359" s="185"/>
      <c r="B359" s="179"/>
      <c r="C359" s="185"/>
      <c r="D359" s="185"/>
      <c r="E359" s="185"/>
      <c r="F359" s="185"/>
      <c r="G359" s="185"/>
      <c r="H359" s="185"/>
      <c r="I359" s="185"/>
      <c r="J359" s="185"/>
      <c r="K359" s="185"/>
      <c r="L359" s="185"/>
      <c r="M359" s="185"/>
      <c r="N359" s="185"/>
      <c r="O359" s="185"/>
      <c r="P359" s="185"/>
      <c r="Q359" s="185"/>
      <c r="R359" s="185"/>
      <c r="S359" s="185"/>
      <c r="T359" s="185"/>
      <c r="U359" s="185"/>
      <c r="V359" s="185"/>
      <c r="W359" s="185"/>
      <c r="X359" s="185"/>
      <c r="Y359" s="185"/>
      <c r="Z359" s="185"/>
      <c r="AA359" s="185"/>
      <c r="AB359" s="185"/>
      <c r="AC359" s="185"/>
      <c r="AD359" s="185"/>
      <c r="AE359" s="185"/>
      <c r="AF359" s="185"/>
      <c r="AG359" s="185"/>
      <c r="AH359" s="185"/>
      <c r="AI359" s="185"/>
      <c r="AJ359" s="185"/>
      <c r="AK359" s="185"/>
      <c r="AL359" s="201"/>
      <c r="AM359" s="167"/>
      <c r="AN359" s="143"/>
      <c r="AO359" s="143"/>
      <c r="AP359" s="143"/>
      <c r="AQ359" s="143"/>
      <c r="AR359" s="143"/>
      <c r="AS359" s="143"/>
      <c r="AT359" s="143"/>
      <c r="AU359" s="143"/>
      <c r="AV359" s="143"/>
      <c r="AW359" s="143"/>
      <c r="AX359" s="143"/>
      <c r="AY359" s="143"/>
      <c r="AZ359" s="143"/>
      <c r="BA359" s="143"/>
      <c r="BB359" s="143"/>
      <c r="BC359" s="143"/>
      <c r="BD359" s="143"/>
      <c r="BE359" s="143"/>
      <c r="BF359" s="143"/>
      <c r="BG359" s="143"/>
      <c r="BH359" s="143"/>
      <c r="BI359" s="143"/>
      <c r="BJ359" s="143"/>
      <c r="BK359" s="143"/>
      <c r="BL359" s="143"/>
      <c r="BM359" s="143"/>
      <c r="BN359" s="143"/>
      <c r="BO359" s="143"/>
      <c r="BP359" s="143"/>
      <c r="BQ359" s="143"/>
      <c r="BR359" s="143"/>
      <c r="BS359" s="143"/>
      <c r="BT359" s="143"/>
    </row>
    <row r="360" spans="1:72" x14ac:dyDescent="0.35">
      <c r="A360" s="185"/>
      <c r="B360" s="179"/>
      <c r="C360" s="185"/>
      <c r="D360" s="185"/>
      <c r="E360" s="185"/>
      <c r="F360" s="185"/>
      <c r="G360" s="185"/>
      <c r="H360" s="185"/>
      <c r="I360" s="185"/>
      <c r="J360" s="185"/>
      <c r="K360" s="185"/>
      <c r="L360" s="185"/>
      <c r="M360" s="185"/>
      <c r="N360" s="185"/>
      <c r="O360" s="185"/>
      <c r="P360" s="185"/>
      <c r="Q360" s="185"/>
      <c r="R360" s="185"/>
      <c r="S360" s="185"/>
      <c r="T360" s="185"/>
      <c r="U360" s="185"/>
      <c r="V360" s="185"/>
      <c r="W360" s="185"/>
      <c r="X360" s="185"/>
      <c r="Y360" s="185"/>
      <c r="Z360" s="185"/>
      <c r="AA360" s="185"/>
      <c r="AB360" s="185"/>
      <c r="AC360" s="185"/>
      <c r="AD360" s="185"/>
      <c r="AE360" s="185"/>
      <c r="AF360" s="185"/>
      <c r="AG360" s="185"/>
      <c r="AH360" s="185"/>
      <c r="AI360" s="185"/>
      <c r="AJ360" s="185"/>
      <c r="AK360" s="185"/>
      <c r="AL360" s="201"/>
      <c r="AM360" s="167"/>
      <c r="AN360" s="143"/>
      <c r="AO360" s="143"/>
      <c r="AP360" s="143"/>
      <c r="AQ360" s="143"/>
      <c r="AR360" s="143"/>
      <c r="AS360" s="143"/>
      <c r="AT360" s="143"/>
      <c r="AU360" s="143"/>
      <c r="AV360" s="143"/>
      <c r="AW360" s="143"/>
      <c r="AX360" s="143"/>
      <c r="AY360" s="143"/>
      <c r="AZ360" s="143"/>
      <c r="BA360" s="143"/>
      <c r="BB360" s="143"/>
      <c r="BC360" s="143"/>
      <c r="BD360" s="143"/>
      <c r="BE360" s="143"/>
      <c r="BF360" s="143"/>
      <c r="BG360" s="143"/>
      <c r="BH360" s="143"/>
      <c r="BI360" s="143"/>
      <c r="BJ360" s="143"/>
      <c r="BK360" s="143"/>
      <c r="BL360" s="143"/>
      <c r="BM360" s="143"/>
      <c r="BN360" s="143"/>
      <c r="BO360" s="143"/>
      <c r="BP360" s="143"/>
      <c r="BQ360" s="143"/>
      <c r="BR360" s="143"/>
      <c r="BS360" s="143"/>
      <c r="BT360" s="143"/>
    </row>
    <row r="361" spans="1:72" x14ac:dyDescent="0.35">
      <c r="A361" s="185"/>
      <c r="B361" s="179"/>
      <c r="C361" s="185"/>
      <c r="D361" s="185"/>
      <c r="E361" s="185"/>
      <c r="F361" s="185"/>
      <c r="G361" s="185"/>
      <c r="H361" s="185"/>
      <c r="I361" s="185"/>
      <c r="J361" s="185"/>
      <c r="K361" s="185"/>
      <c r="L361" s="185"/>
      <c r="M361" s="185"/>
      <c r="N361" s="185"/>
      <c r="O361" s="185"/>
      <c r="P361" s="185"/>
      <c r="Q361" s="185"/>
      <c r="R361" s="185"/>
      <c r="S361" s="185"/>
      <c r="T361" s="185"/>
      <c r="U361" s="185"/>
      <c r="V361" s="185"/>
      <c r="W361" s="185"/>
      <c r="X361" s="185"/>
      <c r="Y361" s="185"/>
      <c r="Z361" s="185"/>
      <c r="AA361" s="185"/>
      <c r="AB361" s="185"/>
      <c r="AC361" s="185"/>
      <c r="AD361" s="185"/>
      <c r="AE361" s="185"/>
      <c r="AF361" s="185"/>
      <c r="AG361" s="185"/>
      <c r="AH361" s="185"/>
      <c r="AI361" s="185"/>
      <c r="AJ361" s="185"/>
      <c r="AK361" s="185"/>
      <c r="AL361" s="201"/>
      <c r="AM361" s="167"/>
      <c r="AN361" s="143"/>
      <c r="AO361" s="143"/>
      <c r="AP361" s="143"/>
      <c r="AQ361" s="143"/>
      <c r="AR361" s="143"/>
      <c r="AS361" s="143"/>
      <c r="AT361" s="143"/>
      <c r="AU361" s="143"/>
      <c r="AV361" s="143"/>
      <c r="AW361" s="143"/>
      <c r="AX361" s="143"/>
      <c r="AY361" s="143"/>
      <c r="AZ361" s="143"/>
      <c r="BA361" s="143"/>
      <c r="BB361" s="143"/>
      <c r="BC361" s="143"/>
      <c r="BD361" s="143"/>
      <c r="BE361" s="143"/>
      <c r="BF361" s="143"/>
      <c r="BG361" s="143"/>
      <c r="BH361" s="143"/>
      <c r="BI361" s="143"/>
      <c r="BJ361" s="143"/>
      <c r="BK361" s="143"/>
      <c r="BL361" s="143"/>
      <c r="BM361" s="143"/>
      <c r="BN361" s="143"/>
      <c r="BO361" s="143"/>
      <c r="BP361" s="143"/>
      <c r="BQ361" s="143"/>
      <c r="BR361" s="143"/>
      <c r="BS361" s="143"/>
      <c r="BT361" s="143"/>
    </row>
    <row r="362" spans="1:72" x14ac:dyDescent="0.35">
      <c r="A362" s="185"/>
      <c r="B362" s="179"/>
      <c r="C362" s="185"/>
      <c r="D362" s="185"/>
      <c r="E362" s="185"/>
      <c r="F362" s="185"/>
      <c r="G362" s="185"/>
      <c r="H362" s="185"/>
      <c r="I362" s="185"/>
      <c r="J362" s="185"/>
      <c r="K362" s="185"/>
      <c r="L362" s="185"/>
      <c r="M362" s="185"/>
      <c r="N362" s="185"/>
      <c r="O362" s="185"/>
      <c r="P362" s="185"/>
      <c r="Q362" s="185"/>
      <c r="R362" s="185"/>
      <c r="S362" s="185"/>
      <c r="T362" s="185"/>
      <c r="U362" s="185"/>
      <c r="V362" s="185"/>
      <c r="W362" s="185"/>
      <c r="X362" s="185"/>
      <c r="Y362" s="185"/>
      <c r="Z362" s="185"/>
      <c r="AA362" s="185"/>
      <c r="AB362" s="185"/>
      <c r="AC362" s="185"/>
      <c r="AD362" s="185"/>
      <c r="AE362" s="185"/>
      <c r="AF362" s="185"/>
      <c r="AG362" s="185"/>
      <c r="AH362" s="185"/>
      <c r="AI362" s="185"/>
      <c r="AJ362" s="185"/>
      <c r="AK362" s="185"/>
      <c r="AL362" s="201"/>
      <c r="AM362" s="167"/>
      <c r="AN362" s="143"/>
      <c r="AO362" s="143"/>
      <c r="AP362" s="143"/>
      <c r="AQ362" s="143"/>
      <c r="AR362" s="143"/>
      <c r="AS362" s="143"/>
      <c r="AT362" s="143"/>
      <c r="AU362" s="143"/>
      <c r="AV362" s="143"/>
      <c r="AW362" s="143"/>
      <c r="AX362" s="143"/>
      <c r="AY362" s="143"/>
      <c r="AZ362" s="143"/>
      <c r="BA362" s="143"/>
      <c r="BB362" s="143"/>
      <c r="BC362" s="143"/>
      <c r="BD362" s="143"/>
      <c r="BE362" s="143"/>
      <c r="BF362" s="143"/>
      <c r="BG362" s="143"/>
      <c r="BH362" s="143"/>
      <c r="BI362" s="143"/>
      <c r="BJ362" s="143"/>
      <c r="BK362" s="143"/>
      <c r="BL362" s="143"/>
      <c r="BM362" s="143"/>
      <c r="BN362" s="143"/>
      <c r="BO362" s="143"/>
      <c r="BP362" s="143"/>
      <c r="BQ362" s="143"/>
      <c r="BR362" s="143"/>
      <c r="BS362" s="143"/>
      <c r="BT362" s="143"/>
    </row>
    <row r="363" spans="1:72" x14ac:dyDescent="0.35">
      <c r="A363" s="185"/>
      <c r="B363" s="179"/>
      <c r="C363" s="185"/>
      <c r="D363" s="185"/>
      <c r="E363" s="185"/>
      <c r="F363" s="185"/>
      <c r="G363" s="185"/>
      <c r="H363" s="185"/>
      <c r="I363" s="185"/>
      <c r="J363" s="185"/>
      <c r="K363" s="185"/>
      <c r="L363" s="185"/>
      <c r="M363" s="185"/>
      <c r="N363" s="185"/>
      <c r="O363" s="185"/>
      <c r="P363" s="185"/>
      <c r="Q363" s="185"/>
      <c r="R363" s="185"/>
      <c r="S363" s="185"/>
      <c r="T363" s="185"/>
      <c r="U363" s="185"/>
      <c r="V363" s="185"/>
      <c r="W363" s="185"/>
      <c r="X363" s="185"/>
      <c r="Y363" s="185"/>
      <c r="Z363" s="185"/>
      <c r="AA363" s="185"/>
      <c r="AB363" s="185"/>
      <c r="AC363" s="185"/>
      <c r="AD363" s="185"/>
      <c r="AE363" s="185"/>
      <c r="AF363" s="185"/>
      <c r="AG363" s="185"/>
      <c r="AH363" s="185"/>
      <c r="AI363" s="185"/>
      <c r="AJ363" s="185"/>
      <c r="AK363" s="185"/>
      <c r="AL363" s="201"/>
      <c r="AM363" s="167"/>
      <c r="AN363" s="143"/>
      <c r="AO363" s="143"/>
      <c r="AP363" s="143"/>
      <c r="AQ363" s="143"/>
      <c r="AR363" s="143"/>
      <c r="AS363" s="143"/>
      <c r="AT363" s="143"/>
      <c r="AU363" s="143"/>
      <c r="AV363" s="143"/>
      <c r="AW363" s="143"/>
      <c r="AX363" s="143"/>
      <c r="AY363" s="143"/>
      <c r="AZ363" s="143"/>
      <c r="BA363" s="143"/>
      <c r="BB363" s="143"/>
      <c r="BC363" s="143"/>
      <c r="BD363" s="143"/>
      <c r="BE363" s="143"/>
      <c r="BF363" s="143"/>
      <c r="BG363" s="143"/>
      <c r="BH363" s="143"/>
      <c r="BI363" s="143"/>
      <c r="BJ363" s="143"/>
      <c r="BK363" s="143"/>
      <c r="BL363" s="143"/>
      <c r="BM363" s="143"/>
      <c r="BN363" s="143"/>
      <c r="BO363" s="143"/>
      <c r="BP363" s="143"/>
      <c r="BQ363" s="143"/>
      <c r="BR363" s="143"/>
      <c r="BS363" s="143"/>
      <c r="BT363" s="143"/>
    </row>
    <row r="364" spans="1:72" x14ac:dyDescent="0.35">
      <c r="A364" s="185"/>
      <c r="B364" s="179"/>
      <c r="C364" s="185"/>
      <c r="D364" s="185"/>
      <c r="E364" s="185"/>
      <c r="F364" s="185"/>
      <c r="G364" s="185"/>
      <c r="H364" s="185"/>
      <c r="I364" s="185"/>
      <c r="J364" s="185"/>
      <c r="K364" s="185"/>
      <c r="L364" s="185"/>
      <c r="M364" s="185"/>
      <c r="N364" s="185"/>
      <c r="O364" s="185"/>
      <c r="P364" s="185"/>
      <c r="Q364" s="185"/>
      <c r="R364" s="185"/>
      <c r="S364" s="185"/>
      <c r="T364" s="185"/>
      <c r="U364" s="185"/>
      <c r="V364" s="185"/>
      <c r="W364" s="185"/>
      <c r="X364" s="185"/>
      <c r="Y364" s="185"/>
      <c r="Z364" s="185"/>
      <c r="AA364" s="185"/>
      <c r="AB364" s="185"/>
      <c r="AC364" s="185"/>
      <c r="AD364" s="185"/>
      <c r="AE364" s="185"/>
      <c r="AF364" s="185"/>
      <c r="AG364" s="185"/>
      <c r="AH364" s="185"/>
      <c r="AI364" s="185"/>
      <c r="AJ364" s="185"/>
      <c r="AK364" s="185"/>
      <c r="AL364" s="201"/>
      <c r="AM364" s="167"/>
      <c r="AN364" s="143"/>
      <c r="AO364" s="143"/>
      <c r="AP364" s="143"/>
      <c r="AQ364" s="143"/>
      <c r="AR364" s="143"/>
      <c r="AS364" s="143"/>
      <c r="AT364" s="143"/>
      <c r="AU364" s="143"/>
      <c r="AV364" s="143"/>
      <c r="AW364" s="143"/>
      <c r="AX364" s="143"/>
      <c r="AY364" s="143"/>
      <c r="AZ364" s="143"/>
      <c r="BA364" s="143"/>
      <c r="BB364" s="143"/>
      <c r="BC364" s="143"/>
      <c r="BD364" s="143"/>
      <c r="BE364" s="143"/>
      <c r="BF364" s="143"/>
      <c r="BG364" s="143"/>
      <c r="BH364" s="143"/>
      <c r="BI364" s="143"/>
      <c r="BJ364" s="143"/>
      <c r="BK364" s="143"/>
      <c r="BL364" s="143"/>
      <c r="BM364" s="143"/>
      <c r="BN364" s="143"/>
      <c r="BO364" s="143"/>
      <c r="BP364" s="143"/>
      <c r="BQ364" s="143"/>
      <c r="BR364" s="143"/>
      <c r="BS364" s="143"/>
      <c r="BT364" s="143"/>
    </row>
    <row r="365" spans="1:72" x14ac:dyDescent="0.35">
      <c r="A365" s="185"/>
      <c r="B365" s="179"/>
      <c r="C365" s="185"/>
      <c r="D365" s="185"/>
      <c r="E365" s="185"/>
      <c r="F365" s="185"/>
      <c r="G365" s="185"/>
      <c r="H365" s="185"/>
      <c r="I365" s="185"/>
      <c r="J365" s="185"/>
      <c r="K365" s="185"/>
      <c r="L365" s="185"/>
      <c r="M365" s="185"/>
      <c r="N365" s="185"/>
      <c r="O365" s="185"/>
      <c r="P365" s="185"/>
      <c r="Q365" s="185"/>
      <c r="R365" s="185"/>
      <c r="S365" s="185"/>
      <c r="T365" s="185"/>
      <c r="U365" s="185"/>
      <c r="V365" s="185"/>
      <c r="W365" s="185"/>
      <c r="X365" s="185"/>
      <c r="Y365" s="185"/>
      <c r="Z365" s="185"/>
      <c r="AA365" s="185"/>
      <c r="AB365" s="185"/>
      <c r="AC365" s="185"/>
      <c r="AD365" s="185"/>
      <c r="AE365" s="185"/>
      <c r="AF365" s="185"/>
      <c r="AG365" s="185"/>
      <c r="AH365" s="185"/>
      <c r="AI365" s="185"/>
      <c r="AJ365" s="185"/>
      <c r="AK365" s="185"/>
      <c r="AL365" s="201"/>
      <c r="AM365" s="167"/>
      <c r="AN365" s="143"/>
      <c r="AO365" s="143"/>
      <c r="AP365" s="143"/>
      <c r="AQ365" s="143"/>
      <c r="AR365" s="143"/>
      <c r="AS365" s="143"/>
      <c r="AT365" s="143"/>
      <c r="AU365" s="143"/>
      <c r="AV365" s="143"/>
      <c r="AW365" s="143"/>
      <c r="AX365" s="143"/>
      <c r="AY365" s="143"/>
      <c r="AZ365" s="143"/>
      <c r="BA365" s="143"/>
      <c r="BB365" s="143"/>
      <c r="BC365" s="143"/>
      <c r="BD365" s="143"/>
      <c r="BE365" s="143"/>
      <c r="BF365" s="143"/>
      <c r="BG365" s="143"/>
      <c r="BH365" s="143"/>
      <c r="BI365" s="143"/>
      <c r="BJ365" s="143"/>
      <c r="BK365" s="143"/>
      <c r="BL365" s="143"/>
      <c r="BM365" s="143"/>
      <c r="BN365" s="143"/>
      <c r="BO365" s="143"/>
      <c r="BP365" s="143"/>
      <c r="BQ365" s="143"/>
      <c r="BR365" s="143"/>
      <c r="BS365" s="143"/>
      <c r="BT365" s="143"/>
    </row>
    <row r="366" spans="1:72" x14ac:dyDescent="0.35">
      <c r="A366" s="185"/>
      <c r="B366" s="179"/>
      <c r="C366" s="185"/>
      <c r="D366" s="185"/>
      <c r="E366" s="185"/>
      <c r="F366" s="185"/>
      <c r="G366" s="185"/>
      <c r="H366" s="185"/>
      <c r="I366" s="185"/>
      <c r="J366" s="185"/>
      <c r="K366" s="185"/>
      <c r="L366" s="185"/>
      <c r="M366" s="185"/>
      <c r="N366" s="185"/>
      <c r="O366" s="185"/>
      <c r="P366" s="185"/>
      <c r="Q366" s="185"/>
      <c r="R366" s="185"/>
      <c r="S366" s="185"/>
      <c r="T366" s="185"/>
      <c r="U366" s="185"/>
      <c r="V366" s="185"/>
      <c r="W366" s="185"/>
      <c r="X366" s="185"/>
      <c r="Y366" s="185"/>
      <c r="Z366" s="185"/>
      <c r="AA366" s="185"/>
      <c r="AB366" s="185"/>
      <c r="AC366" s="185"/>
      <c r="AD366" s="185"/>
      <c r="AE366" s="185"/>
      <c r="AF366" s="185"/>
      <c r="AG366" s="185"/>
      <c r="AH366" s="185"/>
      <c r="AI366" s="185"/>
      <c r="AJ366" s="185"/>
      <c r="AK366" s="185"/>
      <c r="AL366" s="201"/>
      <c r="AM366" s="167"/>
      <c r="AN366" s="143"/>
      <c r="AO366" s="143"/>
      <c r="AP366" s="143"/>
      <c r="AQ366" s="143"/>
      <c r="AR366" s="143"/>
      <c r="AS366" s="143"/>
      <c r="AT366" s="143"/>
      <c r="AU366" s="143"/>
      <c r="AV366" s="143"/>
      <c r="AW366" s="143"/>
      <c r="AX366" s="143"/>
      <c r="AY366" s="143"/>
      <c r="AZ366" s="143"/>
      <c r="BA366" s="143"/>
      <c r="BB366" s="143"/>
      <c r="BC366" s="143"/>
      <c r="BD366" s="143"/>
      <c r="BE366" s="143"/>
      <c r="BF366" s="143"/>
      <c r="BG366" s="143"/>
      <c r="BH366" s="143"/>
      <c r="BI366" s="143"/>
      <c r="BJ366" s="143"/>
      <c r="BK366" s="143"/>
      <c r="BL366" s="143"/>
      <c r="BM366" s="143"/>
      <c r="BN366" s="143"/>
      <c r="BO366" s="143"/>
      <c r="BP366" s="143"/>
      <c r="BQ366" s="143"/>
      <c r="BR366" s="143"/>
      <c r="BS366" s="143"/>
      <c r="BT366" s="143"/>
    </row>
    <row r="367" spans="1:72" x14ac:dyDescent="0.35">
      <c r="A367" s="185"/>
      <c r="B367" s="179"/>
      <c r="C367" s="185"/>
      <c r="D367" s="185"/>
      <c r="E367" s="185"/>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201"/>
      <c r="AM367" s="167"/>
      <c r="AN367" s="143"/>
      <c r="AO367" s="143"/>
      <c r="AP367" s="143"/>
      <c r="AQ367" s="143"/>
      <c r="AR367" s="143"/>
      <c r="AS367" s="143"/>
      <c r="AT367" s="143"/>
      <c r="AU367" s="143"/>
      <c r="AV367" s="143"/>
      <c r="AW367" s="143"/>
      <c r="AX367" s="143"/>
      <c r="AY367" s="143"/>
      <c r="AZ367" s="143"/>
      <c r="BA367" s="143"/>
      <c r="BB367" s="143"/>
      <c r="BC367" s="143"/>
      <c r="BD367" s="143"/>
      <c r="BE367" s="143"/>
      <c r="BF367" s="143"/>
      <c r="BG367" s="143"/>
      <c r="BH367" s="143"/>
      <c r="BI367" s="143"/>
      <c r="BJ367" s="143"/>
      <c r="BK367" s="143"/>
      <c r="BL367" s="143"/>
      <c r="BM367" s="143"/>
      <c r="BN367" s="143"/>
      <c r="BO367" s="143"/>
      <c r="BP367" s="143"/>
      <c r="BQ367" s="143"/>
      <c r="BR367" s="143"/>
      <c r="BS367" s="143"/>
      <c r="BT367" s="143"/>
    </row>
    <row r="368" spans="1:72" x14ac:dyDescent="0.35">
      <c r="A368" s="185"/>
      <c r="B368" s="179"/>
      <c r="C368" s="185"/>
      <c r="D368" s="185"/>
      <c r="E368" s="185"/>
      <c r="F368" s="185"/>
      <c r="G368" s="185"/>
      <c r="H368" s="185"/>
      <c r="I368" s="185"/>
      <c r="J368" s="185"/>
      <c r="K368" s="185"/>
      <c r="L368" s="185"/>
      <c r="M368" s="185"/>
      <c r="N368" s="185"/>
      <c r="O368" s="185"/>
      <c r="P368" s="185"/>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201"/>
      <c r="AM368" s="167"/>
      <c r="AN368" s="143"/>
      <c r="AO368" s="143"/>
      <c r="AP368" s="143"/>
      <c r="AQ368" s="143"/>
      <c r="AR368" s="143"/>
      <c r="AS368" s="143"/>
      <c r="AT368" s="143"/>
      <c r="AU368" s="143"/>
      <c r="AV368" s="143"/>
      <c r="AW368" s="143"/>
      <c r="AX368" s="143"/>
      <c r="AY368" s="143"/>
      <c r="AZ368" s="143"/>
      <c r="BA368" s="143"/>
      <c r="BB368" s="143"/>
      <c r="BC368" s="143"/>
      <c r="BD368" s="143"/>
      <c r="BE368" s="143"/>
      <c r="BF368" s="143"/>
      <c r="BG368" s="143"/>
      <c r="BH368" s="143"/>
      <c r="BI368" s="143"/>
      <c r="BJ368" s="143"/>
      <c r="BK368" s="143"/>
      <c r="BL368" s="143"/>
      <c r="BM368" s="143"/>
      <c r="BN368" s="143"/>
      <c r="BO368" s="143"/>
      <c r="BP368" s="143"/>
      <c r="BQ368" s="143"/>
      <c r="BR368" s="143"/>
      <c r="BS368" s="143"/>
      <c r="BT368" s="143"/>
    </row>
    <row r="369" spans="1:72" x14ac:dyDescent="0.35">
      <c r="A369" s="185"/>
      <c r="B369" s="179"/>
      <c r="C369" s="185"/>
      <c r="D369" s="185"/>
      <c r="E369" s="185"/>
      <c r="F369" s="185"/>
      <c r="G369" s="185"/>
      <c r="H369" s="185"/>
      <c r="I369" s="185"/>
      <c r="J369" s="185"/>
      <c r="K369" s="185"/>
      <c r="L369" s="185"/>
      <c r="M369" s="185"/>
      <c r="N369" s="185"/>
      <c r="O369" s="185"/>
      <c r="P369" s="185"/>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85"/>
      <c r="AL369" s="201"/>
      <c r="AM369" s="167"/>
      <c r="AN369" s="143"/>
      <c r="AO369" s="143"/>
      <c r="AP369" s="143"/>
      <c r="AQ369" s="143"/>
      <c r="AR369" s="143"/>
      <c r="AS369" s="143"/>
      <c r="AT369" s="143"/>
      <c r="AU369" s="143"/>
      <c r="AV369" s="143"/>
      <c r="AW369" s="143"/>
      <c r="AX369" s="143"/>
      <c r="AY369" s="143"/>
      <c r="AZ369" s="143"/>
      <c r="BA369" s="143"/>
      <c r="BB369" s="143"/>
      <c r="BC369" s="143"/>
      <c r="BD369" s="143"/>
      <c r="BE369" s="143"/>
      <c r="BF369" s="143"/>
      <c r="BG369" s="143"/>
      <c r="BH369" s="143"/>
      <c r="BI369" s="143"/>
      <c r="BJ369" s="143"/>
      <c r="BK369" s="143"/>
      <c r="BL369" s="143"/>
      <c r="BM369" s="143"/>
      <c r="BN369" s="143"/>
      <c r="BO369" s="143"/>
      <c r="BP369" s="143"/>
      <c r="BQ369" s="143"/>
      <c r="BR369" s="143"/>
      <c r="BS369" s="143"/>
      <c r="BT369" s="143"/>
    </row>
    <row r="370" spans="1:72" x14ac:dyDescent="0.35">
      <c r="A370" s="185"/>
      <c r="B370" s="179"/>
      <c r="C370" s="185"/>
      <c r="D370" s="185"/>
      <c r="E370" s="185"/>
      <c r="F370" s="185"/>
      <c r="G370" s="185"/>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201"/>
      <c r="AM370" s="167"/>
      <c r="AN370" s="143"/>
      <c r="AO370" s="143"/>
      <c r="AP370" s="143"/>
      <c r="AQ370" s="143"/>
      <c r="AR370" s="143"/>
      <c r="AS370" s="143"/>
      <c r="AT370" s="143"/>
      <c r="AU370" s="143"/>
      <c r="AV370" s="143"/>
      <c r="AW370" s="143"/>
      <c r="AX370" s="143"/>
      <c r="AY370" s="143"/>
      <c r="AZ370" s="143"/>
      <c r="BA370" s="143"/>
      <c r="BB370" s="143"/>
      <c r="BC370" s="143"/>
      <c r="BD370" s="143"/>
      <c r="BE370" s="143"/>
      <c r="BF370" s="143"/>
      <c r="BG370" s="143"/>
      <c r="BH370" s="143"/>
      <c r="BI370" s="143"/>
      <c r="BJ370" s="143"/>
      <c r="BK370" s="143"/>
      <c r="BL370" s="143"/>
      <c r="BM370" s="143"/>
      <c r="BN370" s="143"/>
      <c r="BO370" s="143"/>
      <c r="BP370" s="143"/>
      <c r="BQ370" s="143"/>
      <c r="BR370" s="143"/>
      <c r="BS370" s="143"/>
      <c r="BT370" s="143"/>
    </row>
    <row r="371" spans="1:72" x14ac:dyDescent="0.35">
      <c r="A371" s="185"/>
      <c r="B371" s="179"/>
      <c r="C371" s="185"/>
      <c r="D371" s="185"/>
      <c r="E371" s="185"/>
      <c r="F371" s="185"/>
      <c r="G371" s="185"/>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201"/>
      <c r="AM371" s="167"/>
      <c r="AN371" s="143"/>
      <c r="AO371" s="143"/>
      <c r="AP371" s="143"/>
      <c r="AQ371" s="143"/>
      <c r="AR371" s="143"/>
      <c r="AS371" s="143"/>
      <c r="AT371" s="143"/>
      <c r="AU371" s="143"/>
      <c r="AV371" s="143"/>
      <c r="AW371" s="143"/>
      <c r="AX371" s="143"/>
      <c r="AY371" s="143"/>
      <c r="AZ371" s="143"/>
      <c r="BA371" s="143"/>
      <c r="BB371" s="143"/>
      <c r="BC371" s="143"/>
      <c r="BD371" s="143"/>
      <c r="BE371" s="143"/>
      <c r="BF371" s="143"/>
      <c r="BG371" s="143"/>
      <c r="BH371" s="143"/>
      <c r="BI371" s="143"/>
      <c r="BJ371" s="143"/>
      <c r="BK371" s="143"/>
      <c r="BL371" s="143"/>
      <c r="BM371" s="143"/>
      <c r="BN371" s="143"/>
      <c r="BO371" s="143"/>
      <c r="BP371" s="143"/>
      <c r="BQ371" s="143"/>
      <c r="BR371" s="143"/>
      <c r="BS371" s="143"/>
      <c r="BT371" s="143"/>
    </row>
    <row r="372" spans="1:72" x14ac:dyDescent="0.35">
      <c r="A372" s="185"/>
      <c r="B372" s="179"/>
      <c r="C372" s="185"/>
      <c r="D372" s="185"/>
      <c r="E372" s="185"/>
      <c r="F372" s="185"/>
      <c r="G372" s="185"/>
      <c r="H372" s="185"/>
      <c r="I372" s="185"/>
      <c r="J372" s="185"/>
      <c r="K372" s="185"/>
      <c r="L372" s="185"/>
      <c r="M372" s="185"/>
      <c r="N372" s="185"/>
      <c r="O372" s="185"/>
      <c r="P372" s="185"/>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5"/>
      <c r="AL372" s="201"/>
      <c r="AM372" s="167"/>
      <c r="AN372" s="143"/>
      <c r="AO372" s="143"/>
      <c r="AP372" s="143"/>
      <c r="AQ372" s="143"/>
      <c r="AR372" s="143"/>
      <c r="AS372" s="143"/>
      <c r="AT372" s="143"/>
      <c r="AU372" s="143"/>
      <c r="AV372" s="143"/>
      <c r="AW372" s="143"/>
      <c r="AX372" s="143"/>
      <c r="AY372" s="143"/>
      <c r="AZ372" s="143"/>
      <c r="BA372" s="143"/>
      <c r="BB372" s="143"/>
      <c r="BC372" s="143"/>
      <c r="BD372" s="143"/>
      <c r="BE372" s="143"/>
      <c r="BF372" s="143"/>
      <c r="BG372" s="143"/>
      <c r="BH372" s="143"/>
      <c r="BI372" s="143"/>
      <c r="BJ372" s="143"/>
      <c r="BK372" s="143"/>
      <c r="BL372" s="143"/>
      <c r="BM372" s="143"/>
      <c r="BN372" s="143"/>
      <c r="BO372" s="143"/>
      <c r="BP372" s="143"/>
      <c r="BQ372" s="143"/>
      <c r="BR372" s="143"/>
      <c r="BS372" s="143"/>
      <c r="BT372" s="143"/>
    </row>
    <row r="373" spans="1:72" x14ac:dyDescent="0.35">
      <c r="A373" s="185"/>
      <c r="B373" s="179"/>
      <c r="C373" s="185"/>
      <c r="D373" s="185"/>
      <c r="E373" s="185"/>
      <c r="F373" s="185"/>
      <c r="G373" s="185"/>
      <c r="H373" s="185"/>
      <c r="I373" s="185"/>
      <c r="J373" s="185"/>
      <c r="K373" s="185"/>
      <c r="L373" s="185"/>
      <c r="M373" s="185"/>
      <c r="N373" s="185"/>
      <c r="O373" s="185"/>
      <c r="P373" s="185"/>
      <c r="Q373" s="185"/>
      <c r="R373" s="185"/>
      <c r="S373" s="185"/>
      <c r="T373" s="185"/>
      <c r="U373" s="185"/>
      <c r="V373" s="185"/>
      <c r="W373" s="185"/>
      <c r="X373" s="185"/>
      <c r="Y373" s="185"/>
      <c r="Z373" s="185"/>
      <c r="AA373" s="185"/>
      <c r="AB373" s="185"/>
      <c r="AC373" s="185"/>
      <c r="AD373" s="185"/>
      <c r="AE373" s="185"/>
      <c r="AF373" s="185"/>
      <c r="AG373" s="185"/>
      <c r="AH373" s="185"/>
      <c r="AI373" s="185"/>
      <c r="AJ373" s="185"/>
      <c r="AK373" s="185"/>
      <c r="AL373" s="201"/>
      <c r="AM373" s="167"/>
      <c r="AN373" s="143"/>
      <c r="AO373" s="143"/>
      <c r="AP373" s="143"/>
      <c r="AQ373" s="143"/>
      <c r="AR373" s="143"/>
      <c r="AS373" s="143"/>
      <c r="AT373" s="143"/>
      <c r="AU373" s="143"/>
      <c r="AV373" s="143"/>
      <c r="AW373" s="143"/>
      <c r="AX373" s="143"/>
      <c r="AY373" s="143"/>
      <c r="AZ373" s="143"/>
      <c r="BA373" s="143"/>
      <c r="BB373" s="143"/>
      <c r="BC373" s="143"/>
      <c r="BD373" s="143"/>
      <c r="BE373" s="143"/>
      <c r="BF373" s="143"/>
      <c r="BG373" s="143"/>
      <c r="BH373" s="143"/>
      <c r="BI373" s="143"/>
      <c r="BJ373" s="143"/>
      <c r="BK373" s="143"/>
      <c r="BL373" s="143"/>
      <c r="BM373" s="143"/>
      <c r="BN373" s="143"/>
      <c r="BO373" s="143"/>
      <c r="BP373" s="143"/>
      <c r="BQ373" s="143"/>
      <c r="BR373" s="143"/>
      <c r="BS373" s="143"/>
      <c r="BT373" s="143"/>
    </row>
    <row r="374" spans="1:72" x14ac:dyDescent="0.35">
      <c r="A374" s="185"/>
      <c r="B374" s="179"/>
      <c r="C374" s="185"/>
      <c r="D374" s="185"/>
      <c r="E374" s="185"/>
      <c r="F374" s="185"/>
      <c r="G374" s="185"/>
      <c r="H374" s="185"/>
      <c r="I374" s="185"/>
      <c r="J374" s="185"/>
      <c r="K374" s="185"/>
      <c r="L374" s="185"/>
      <c r="M374" s="185"/>
      <c r="N374" s="185"/>
      <c r="O374" s="185"/>
      <c r="P374" s="185"/>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5"/>
      <c r="AL374" s="201"/>
      <c r="AM374" s="167"/>
      <c r="AN374" s="143"/>
      <c r="AO374" s="143"/>
      <c r="AP374" s="143"/>
      <c r="AQ374" s="143"/>
      <c r="AR374" s="143"/>
      <c r="AS374" s="143"/>
      <c r="AT374" s="143"/>
      <c r="AU374" s="143"/>
      <c r="AV374" s="143"/>
      <c r="AW374" s="143"/>
      <c r="AX374" s="143"/>
      <c r="AY374" s="143"/>
      <c r="AZ374" s="143"/>
      <c r="BA374" s="143"/>
      <c r="BB374" s="143"/>
      <c r="BC374" s="143"/>
      <c r="BD374" s="143"/>
      <c r="BE374" s="143"/>
      <c r="BF374" s="143"/>
      <c r="BG374" s="143"/>
      <c r="BH374" s="143"/>
      <c r="BI374" s="143"/>
      <c r="BJ374" s="143"/>
      <c r="BK374" s="143"/>
      <c r="BL374" s="143"/>
      <c r="BM374" s="143"/>
      <c r="BN374" s="143"/>
      <c r="BO374" s="143"/>
      <c r="BP374" s="143"/>
      <c r="BQ374" s="143"/>
      <c r="BR374" s="143"/>
      <c r="BS374" s="143"/>
      <c r="BT374" s="143"/>
    </row>
    <row r="375" spans="1:72" x14ac:dyDescent="0.35">
      <c r="A375" s="185"/>
      <c r="B375" s="179"/>
      <c r="C375" s="185"/>
      <c r="D375" s="185"/>
      <c r="E375" s="185"/>
      <c r="F375" s="185"/>
      <c r="G375" s="185"/>
      <c r="H375" s="185"/>
      <c r="I375" s="185"/>
      <c r="J375" s="185"/>
      <c r="K375" s="185"/>
      <c r="L375" s="185"/>
      <c r="M375" s="185"/>
      <c r="N375" s="185"/>
      <c r="O375" s="185"/>
      <c r="P375" s="185"/>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5"/>
      <c r="AL375" s="201"/>
      <c r="AM375" s="167"/>
      <c r="AN375" s="143"/>
      <c r="AO375" s="143"/>
      <c r="AP375" s="143"/>
      <c r="AQ375" s="143"/>
      <c r="AR375" s="143"/>
      <c r="AS375" s="143"/>
      <c r="AT375" s="143"/>
      <c r="AU375" s="143"/>
      <c r="AV375" s="143"/>
      <c r="AW375" s="143"/>
      <c r="AX375" s="143"/>
      <c r="AY375" s="143"/>
      <c r="AZ375" s="143"/>
      <c r="BA375" s="143"/>
      <c r="BB375" s="143"/>
      <c r="BC375" s="143"/>
      <c r="BD375" s="143"/>
      <c r="BE375" s="143"/>
      <c r="BF375" s="143"/>
      <c r="BG375" s="143"/>
      <c r="BH375" s="143"/>
      <c r="BI375" s="143"/>
      <c r="BJ375" s="143"/>
      <c r="BK375" s="143"/>
      <c r="BL375" s="143"/>
      <c r="BM375" s="143"/>
      <c r="BN375" s="143"/>
      <c r="BO375" s="143"/>
      <c r="BP375" s="143"/>
      <c r="BQ375" s="143"/>
      <c r="BR375" s="143"/>
      <c r="BS375" s="143"/>
      <c r="BT375" s="143"/>
    </row>
    <row r="376" spans="1:72" x14ac:dyDescent="0.35">
      <c r="A376" s="185"/>
      <c r="B376" s="179"/>
      <c r="C376" s="185"/>
      <c r="D376" s="185"/>
      <c r="E376" s="185"/>
      <c r="F376" s="185"/>
      <c r="G376" s="185"/>
      <c r="H376" s="185"/>
      <c r="I376" s="185"/>
      <c r="J376" s="185"/>
      <c r="K376" s="185"/>
      <c r="L376" s="185"/>
      <c r="M376" s="185"/>
      <c r="N376" s="185"/>
      <c r="O376" s="185"/>
      <c r="P376" s="185"/>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185"/>
      <c r="AL376" s="201"/>
      <c r="AM376" s="167"/>
      <c r="AN376" s="143"/>
      <c r="AO376" s="143"/>
      <c r="AP376" s="143"/>
      <c r="AQ376" s="143"/>
      <c r="AR376" s="143"/>
      <c r="AS376" s="143"/>
      <c r="AT376" s="143"/>
      <c r="AU376" s="143"/>
      <c r="AV376" s="143"/>
      <c r="AW376" s="143"/>
      <c r="AX376" s="143"/>
      <c r="AY376" s="143"/>
      <c r="AZ376" s="143"/>
      <c r="BA376" s="143"/>
      <c r="BB376" s="143"/>
      <c r="BC376" s="143"/>
      <c r="BD376" s="143"/>
      <c r="BE376" s="143"/>
      <c r="BF376" s="143"/>
      <c r="BG376" s="143"/>
      <c r="BH376" s="143"/>
      <c r="BI376" s="143"/>
      <c r="BJ376" s="143"/>
      <c r="BK376" s="143"/>
      <c r="BL376" s="143"/>
      <c r="BM376" s="143"/>
      <c r="BN376" s="143"/>
      <c r="BO376" s="143"/>
      <c r="BP376" s="143"/>
      <c r="BQ376" s="143"/>
      <c r="BR376" s="143"/>
      <c r="BS376" s="143"/>
      <c r="BT376" s="143"/>
    </row>
    <row r="377" spans="1:72" x14ac:dyDescent="0.35">
      <c r="A377" s="185"/>
      <c r="B377" s="179"/>
      <c r="C377" s="185"/>
      <c r="D377" s="185"/>
      <c r="E377" s="185"/>
      <c r="F377" s="185"/>
      <c r="G377" s="185"/>
      <c r="H377" s="185"/>
      <c r="I377" s="185"/>
      <c r="J377" s="185"/>
      <c r="K377" s="185"/>
      <c r="L377" s="185"/>
      <c r="M377" s="185"/>
      <c r="N377" s="185"/>
      <c r="O377" s="185"/>
      <c r="P377" s="185"/>
      <c r="Q377" s="185"/>
      <c r="R377" s="185"/>
      <c r="S377" s="185"/>
      <c r="T377" s="185"/>
      <c r="U377" s="185"/>
      <c r="V377" s="185"/>
      <c r="W377" s="185"/>
      <c r="X377" s="185"/>
      <c r="Y377" s="185"/>
      <c r="Z377" s="185"/>
      <c r="AA377" s="185"/>
      <c r="AB377" s="185"/>
      <c r="AC377" s="185"/>
      <c r="AD377" s="185"/>
      <c r="AE377" s="185"/>
      <c r="AF377" s="185"/>
      <c r="AG377" s="185"/>
      <c r="AH377" s="185"/>
      <c r="AI377" s="185"/>
      <c r="AJ377" s="185"/>
      <c r="AK377" s="185"/>
      <c r="AL377" s="201"/>
      <c r="AM377" s="167"/>
      <c r="AN377" s="143"/>
      <c r="AO377" s="143"/>
      <c r="AP377" s="143"/>
      <c r="AQ377" s="143"/>
      <c r="AR377" s="143"/>
      <c r="AS377" s="143"/>
      <c r="AT377" s="143"/>
      <c r="AU377" s="143"/>
      <c r="AV377" s="143"/>
      <c r="AW377" s="143"/>
      <c r="AX377" s="143"/>
      <c r="AY377" s="143"/>
      <c r="AZ377" s="143"/>
      <c r="BA377" s="143"/>
      <c r="BB377" s="143"/>
      <c r="BC377" s="143"/>
      <c r="BD377" s="143"/>
      <c r="BE377" s="143"/>
      <c r="BF377" s="143"/>
      <c r="BG377" s="143"/>
      <c r="BH377" s="143"/>
      <c r="BI377" s="143"/>
      <c r="BJ377" s="143"/>
      <c r="BK377" s="143"/>
      <c r="BL377" s="143"/>
      <c r="BM377" s="143"/>
      <c r="BN377" s="143"/>
      <c r="BO377" s="143"/>
      <c r="BP377" s="143"/>
      <c r="BQ377" s="143"/>
      <c r="BR377" s="143"/>
      <c r="BS377" s="143"/>
      <c r="BT377" s="143"/>
    </row>
    <row r="378" spans="1:72" x14ac:dyDescent="0.35">
      <c r="A378" s="185"/>
      <c r="B378" s="179"/>
      <c r="C378" s="185"/>
      <c r="D378" s="185"/>
      <c r="E378" s="185"/>
      <c r="F378" s="185"/>
      <c r="G378" s="185"/>
      <c r="H378" s="185"/>
      <c r="I378" s="185"/>
      <c r="J378" s="185"/>
      <c r="K378" s="185"/>
      <c r="L378" s="185"/>
      <c r="M378" s="185"/>
      <c r="N378" s="185"/>
      <c r="O378" s="185"/>
      <c r="P378" s="185"/>
      <c r="Q378" s="185"/>
      <c r="R378" s="185"/>
      <c r="S378" s="185"/>
      <c r="T378" s="185"/>
      <c r="U378" s="185"/>
      <c r="V378" s="185"/>
      <c r="W378" s="185"/>
      <c r="X378" s="185"/>
      <c r="Y378" s="185"/>
      <c r="Z378" s="185"/>
      <c r="AA378" s="185"/>
      <c r="AB378" s="185"/>
      <c r="AC378" s="185"/>
      <c r="AD378" s="185"/>
      <c r="AE378" s="185"/>
      <c r="AF378" s="185"/>
      <c r="AG378" s="185"/>
      <c r="AH378" s="185"/>
      <c r="AI378" s="185"/>
      <c r="AJ378" s="185"/>
      <c r="AK378" s="185"/>
      <c r="AL378" s="201"/>
      <c r="AM378" s="167"/>
      <c r="AN378" s="143"/>
      <c r="AO378" s="143"/>
      <c r="AP378" s="143"/>
      <c r="AQ378" s="143"/>
      <c r="AR378" s="143"/>
      <c r="AS378" s="143"/>
      <c r="AT378" s="143"/>
      <c r="AU378" s="143"/>
      <c r="AV378" s="143"/>
      <c r="AW378" s="143"/>
      <c r="AX378" s="143"/>
      <c r="AY378" s="143"/>
      <c r="AZ378" s="143"/>
      <c r="BA378" s="143"/>
      <c r="BB378" s="143"/>
      <c r="BC378" s="143"/>
      <c r="BD378" s="143"/>
      <c r="BE378" s="143"/>
      <c r="BF378" s="143"/>
      <c r="BG378" s="143"/>
      <c r="BH378" s="143"/>
      <c r="BI378" s="143"/>
      <c r="BJ378" s="143"/>
      <c r="BK378" s="143"/>
      <c r="BL378" s="143"/>
      <c r="BM378" s="143"/>
      <c r="BN378" s="143"/>
      <c r="BO378" s="143"/>
      <c r="BP378" s="143"/>
      <c r="BQ378" s="143"/>
      <c r="BR378" s="143"/>
      <c r="BS378" s="143"/>
      <c r="BT378" s="143"/>
    </row>
    <row r="379" spans="1:72" x14ac:dyDescent="0.35">
      <c r="A379" s="185"/>
      <c r="B379" s="179"/>
      <c r="C379" s="185"/>
      <c r="D379" s="185"/>
      <c r="E379" s="185"/>
      <c r="F379" s="185"/>
      <c r="G379" s="185"/>
      <c r="H379" s="185"/>
      <c r="I379" s="185"/>
      <c r="J379" s="185"/>
      <c r="K379" s="185"/>
      <c r="L379" s="185"/>
      <c r="M379" s="185"/>
      <c r="N379" s="185"/>
      <c r="O379" s="185"/>
      <c r="P379" s="185"/>
      <c r="Q379" s="185"/>
      <c r="R379" s="185"/>
      <c r="S379" s="185"/>
      <c r="T379" s="185"/>
      <c r="U379" s="185"/>
      <c r="V379" s="185"/>
      <c r="W379" s="185"/>
      <c r="X379" s="185"/>
      <c r="Y379" s="185"/>
      <c r="Z379" s="185"/>
      <c r="AA379" s="185"/>
      <c r="AB379" s="185"/>
      <c r="AC379" s="185"/>
      <c r="AD379" s="185"/>
      <c r="AE379" s="185"/>
      <c r="AF379" s="185"/>
      <c r="AG379" s="185"/>
      <c r="AH379" s="185"/>
      <c r="AI379" s="185"/>
      <c r="AJ379" s="185"/>
      <c r="AK379" s="185"/>
      <c r="AL379" s="201"/>
      <c r="AM379" s="167"/>
      <c r="AN379" s="143"/>
      <c r="AO379" s="143"/>
      <c r="AP379" s="143"/>
      <c r="AQ379" s="143"/>
      <c r="AR379" s="143"/>
      <c r="AS379" s="143"/>
      <c r="AT379" s="143"/>
      <c r="AU379" s="143"/>
      <c r="AV379" s="143"/>
      <c r="AW379" s="143"/>
      <c r="AX379" s="143"/>
      <c r="AY379" s="143"/>
      <c r="AZ379" s="143"/>
      <c r="BA379" s="143"/>
      <c r="BB379" s="143"/>
      <c r="BC379" s="143"/>
      <c r="BD379" s="143"/>
      <c r="BE379" s="143"/>
      <c r="BF379" s="143"/>
      <c r="BG379" s="143"/>
      <c r="BH379" s="143"/>
      <c r="BI379" s="143"/>
      <c r="BJ379" s="143"/>
      <c r="BK379" s="143"/>
      <c r="BL379" s="143"/>
      <c r="BM379" s="143"/>
      <c r="BN379" s="143"/>
      <c r="BO379" s="143"/>
      <c r="BP379" s="143"/>
      <c r="BQ379" s="143"/>
      <c r="BR379" s="143"/>
      <c r="BS379" s="143"/>
      <c r="BT379" s="143"/>
    </row>
    <row r="380" spans="1:72" x14ac:dyDescent="0.35">
      <c r="A380" s="185"/>
      <c r="B380" s="179"/>
      <c r="C380" s="185"/>
      <c r="D380" s="185"/>
      <c r="E380" s="185"/>
      <c r="F380" s="185"/>
      <c r="G380" s="185"/>
      <c r="H380" s="185"/>
      <c r="I380" s="185"/>
      <c r="J380" s="185"/>
      <c r="K380" s="185"/>
      <c r="L380" s="185"/>
      <c r="M380" s="185"/>
      <c r="N380" s="185"/>
      <c r="O380" s="185"/>
      <c r="P380" s="185"/>
      <c r="Q380" s="185"/>
      <c r="R380" s="185"/>
      <c r="S380" s="185"/>
      <c r="T380" s="185"/>
      <c r="U380" s="185"/>
      <c r="V380" s="185"/>
      <c r="W380" s="185"/>
      <c r="X380" s="185"/>
      <c r="Y380" s="185"/>
      <c r="Z380" s="185"/>
      <c r="AA380" s="185"/>
      <c r="AB380" s="185"/>
      <c r="AC380" s="185"/>
      <c r="AD380" s="185"/>
      <c r="AE380" s="185"/>
      <c r="AF380" s="185"/>
      <c r="AG380" s="185"/>
      <c r="AH380" s="185"/>
      <c r="AI380" s="185"/>
      <c r="AJ380" s="185"/>
      <c r="AK380" s="185"/>
      <c r="AL380" s="201"/>
      <c r="AM380" s="167"/>
      <c r="AN380" s="143"/>
      <c r="AO380" s="143"/>
      <c r="AP380" s="143"/>
      <c r="AQ380" s="143"/>
      <c r="AR380" s="143"/>
      <c r="AS380" s="143"/>
      <c r="AT380" s="143"/>
      <c r="AU380" s="143"/>
      <c r="AV380" s="143"/>
      <c r="AW380" s="143"/>
      <c r="AX380" s="143"/>
      <c r="AY380" s="143"/>
      <c r="AZ380" s="143"/>
      <c r="BA380" s="143"/>
      <c r="BB380" s="143"/>
      <c r="BC380" s="143"/>
      <c r="BD380" s="143"/>
      <c r="BE380" s="143"/>
      <c r="BF380" s="143"/>
      <c r="BG380" s="143"/>
      <c r="BH380" s="143"/>
      <c r="BI380" s="143"/>
      <c r="BJ380" s="143"/>
      <c r="BK380" s="143"/>
      <c r="BL380" s="143"/>
      <c r="BM380" s="143"/>
      <c r="BN380" s="143"/>
      <c r="BO380" s="143"/>
      <c r="BP380" s="143"/>
      <c r="BQ380" s="143"/>
      <c r="BR380" s="143"/>
      <c r="BS380" s="143"/>
      <c r="BT380" s="143"/>
    </row>
    <row r="381" spans="1:72" x14ac:dyDescent="0.35">
      <c r="A381" s="185"/>
      <c r="B381" s="179"/>
      <c r="C381" s="185"/>
      <c r="D381" s="185"/>
      <c r="E381" s="185"/>
      <c r="F381" s="185"/>
      <c r="G381" s="185"/>
      <c r="H381" s="185"/>
      <c r="I381" s="185"/>
      <c r="J381" s="185"/>
      <c r="K381" s="185"/>
      <c r="L381" s="185"/>
      <c r="M381" s="185"/>
      <c r="N381" s="185"/>
      <c r="O381" s="185"/>
      <c r="P381" s="185"/>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5"/>
      <c r="AL381" s="201"/>
      <c r="AM381" s="167"/>
      <c r="AN381" s="143"/>
      <c r="AO381" s="143"/>
      <c r="AP381" s="143"/>
      <c r="AQ381" s="143"/>
      <c r="AR381" s="143"/>
      <c r="AS381" s="143"/>
      <c r="AT381" s="143"/>
      <c r="AU381" s="143"/>
      <c r="AV381" s="143"/>
      <c r="AW381" s="143"/>
      <c r="AX381" s="143"/>
      <c r="AY381" s="143"/>
      <c r="AZ381" s="143"/>
      <c r="BA381" s="143"/>
      <c r="BB381" s="143"/>
      <c r="BC381" s="143"/>
      <c r="BD381" s="143"/>
      <c r="BE381" s="143"/>
      <c r="BF381" s="143"/>
      <c r="BG381" s="143"/>
      <c r="BH381" s="143"/>
      <c r="BI381" s="143"/>
      <c r="BJ381" s="143"/>
      <c r="BK381" s="143"/>
      <c r="BL381" s="143"/>
      <c r="BM381" s="143"/>
      <c r="BN381" s="143"/>
      <c r="BO381" s="143"/>
      <c r="BP381" s="143"/>
      <c r="BQ381" s="143"/>
      <c r="BR381" s="143"/>
      <c r="BS381" s="143"/>
      <c r="BT381" s="143"/>
    </row>
    <row r="382" spans="1:72" x14ac:dyDescent="0.35">
      <c r="A382" s="185"/>
      <c r="B382" s="179"/>
      <c r="C382" s="185"/>
      <c r="D382" s="185"/>
      <c r="E382" s="185"/>
      <c r="F382" s="185"/>
      <c r="G382" s="185"/>
      <c r="H382" s="185"/>
      <c r="I382" s="185"/>
      <c r="J382" s="185"/>
      <c r="K382" s="185"/>
      <c r="L382" s="185"/>
      <c r="M382" s="185"/>
      <c r="N382" s="185"/>
      <c r="O382" s="185"/>
      <c r="P382" s="185"/>
      <c r="Q382" s="185"/>
      <c r="R382" s="185"/>
      <c r="S382" s="185"/>
      <c r="T382" s="185"/>
      <c r="U382" s="185"/>
      <c r="V382" s="185"/>
      <c r="W382" s="185"/>
      <c r="X382" s="185"/>
      <c r="Y382" s="185"/>
      <c r="Z382" s="185"/>
      <c r="AA382" s="185"/>
      <c r="AB382" s="185"/>
      <c r="AC382" s="185"/>
      <c r="AD382" s="185"/>
      <c r="AE382" s="185"/>
      <c r="AF382" s="185"/>
      <c r="AG382" s="185"/>
      <c r="AH382" s="185"/>
      <c r="AI382" s="185"/>
      <c r="AJ382" s="185"/>
      <c r="AK382" s="185"/>
      <c r="AL382" s="201"/>
      <c r="AM382" s="167"/>
      <c r="AN382" s="143"/>
      <c r="AO382" s="143"/>
      <c r="AP382" s="143"/>
      <c r="AQ382" s="143"/>
      <c r="AR382" s="143"/>
      <c r="AS382" s="143"/>
      <c r="AT382" s="143"/>
      <c r="AU382" s="143"/>
      <c r="AV382" s="143"/>
      <c r="AW382" s="143"/>
      <c r="AX382" s="143"/>
      <c r="AY382" s="143"/>
      <c r="AZ382" s="143"/>
      <c r="BA382" s="143"/>
      <c r="BB382" s="143"/>
      <c r="BC382" s="143"/>
      <c r="BD382" s="143"/>
      <c r="BE382" s="143"/>
      <c r="BF382" s="143"/>
      <c r="BG382" s="143"/>
      <c r="BH382" s="143"/>
      <c r="BI382" s="143"/>
      <c r="BJ382" s="143"/>
      <c r="BK382" s="143"/>
      <c r="BL382" s="143"/>
      <c r="BM382" s="143"/>
      <c r="BN382" s="143"/>
      <c r="BO382" s="143"/>
      <c r="BP382" s="143"/>
      <c r="BQ382" s="143"/>
      <c r="BR382" s="143"/>
      <c r="BS382" s="143"/>
      <c r="BT382" s="143"/>
    </row>
    <row r="383" spans="1:72" x14ac:dyDescent="0.35">
      <c r="A383" s="185"/>
      <c r="B383" s="179"/>
      <c r="C383" s="185"/>
      <c r="D383" s="185"/>
      <c r="E383" s="185"/>
      <c r="F383" s="185"/>
      <c r="G383" s="185"/>
      <c r="H383" s="185"/>
      <c r="I383" s="185"/>
      <c r="J383" s="185"/>
      <c r="K383" s="185"/>
      <c r="L383" s="185"/>
      <c r="M383" s="185"/>
      <c r="N383" s="185"/>
      <c r="O383" s="185"/>
      <c r="P383" s="185"/>
      <c r="Q383" s="185"/>
      <c r="R383" s="185"/>
      <c r="S383" s="185"/>
      <c r="T383" s="185"/>
      <c r="U383" s="185"/>
      <c r="V383" s="185"/>
      <c r="W383" s="185"/>
      <c r="X383" s="185"/>
      <c r="Y383" s="185"/>
      <c r="Z383" s="185"/>
      <c r="AA383" s="185"/>
      <c r="AB383" s="185"/>
      <c r="AC383" s="185"/>
      <c r="AD383" s="185"/>
      <c r="AE383" s="185"/>
      <c r="AF383" s="185"/>
      <c r="AG383" s="185"/>
      <c r="AH383" s="185"/>
      <c r="AI383" s="185"/>
      <c r="AJ383" s="185"/>
      <c r="AK383" s="185"/>
      <c r="AL383" s="201"/>
      <c r="AM383" s="167"/>
      <c r="AN383" s="143"/>
      <c r="AO383" s="143"/>
      <c r="AP383" s="143"/>
      <c r="AQ383" s="143"/>
      <c r="AR383" s="143"/>
      <c r="AS383" s="143"/>
      <c r="AT383" s="143"/>
      <c r="AU383" s="143"/>
      <c r="AV383" s="143"/>
      <c r="AW383" s="143"/>
      <c r="AX383" s="143"/>
      <c r="AY383" s="143"/>
      <c r="AZ383" s="143"/>
      <c r="BA383" s="143"/>
      <c r="BB383" s="143"/>
      <c r="BC383" s="143"/>
      <c r="BD383" s="143"/>
      <c r="BE383" s="143"/>
      <c r="BF383" s="143"/>
      <c r="BG383" s="143"/>
      <c r="BH383" s="143"/>
      <c r="BI383" s="143"/>
      <c r="BJ383" s="143"/>
      <c r="BK383" s="143"/>
      <c r="BL383" s="143"/>
      <c r="BM383" s="143"/>
      <c r="BN383" s="143"/>
      <c r="BO383" s="143"/>
      <c r="BP383" s="143"/>
      <c r="BQ383" s="143"/>
      <c r="BR383" s="143"/>
      <c r="BS383" s="143"/>
      <c r="BT383" s="143"/>
    </row>
    <row r="384" spans="1:72" x14ac:dyDescent="0.35">
      <c r="A384" s="185"/>
      <c r="B384" s="179"/>
      <c r="C384" s="185"/>
      <c r="D384" s="185"/>
      <c r="E384" s="185"/>
      <c r="F384" s="185"/>
      <c r="G384" s="185"/>
      <c r="H384" s="185"/>
      <c r="I384" s="185"/>
      <c r="J384" s="185"/>
      <c r="K384" s="185"/>
      <c r="L384" s="185"/>
      <c r="M384" s="185"/>
      <c r="N384" s="185"/>
      <c r="O384" s="185"/>
      <c r="P384" s="185"/>
      <c r="Q384" s="185"/>
      <c r="R384" s="185"/>
      <c r="S384" s="185"/>
      <c r="T384" s="185"/>
      <c r="U384" s="185"/>
      <c r="V384" s="185"/>
      <c r="W384" s="185"/>
      <c r="X384" s="185"/>
      <c r="Y384" s="185"/>
      <c r="Z384" s="185"/>
      <c r="AA384" s="185"/>
      <c r="AB384" s="185"/>
      <c r="AC384" s="185"/>
      <c r="AD384" s="185"/>
      <c r="AE384" s="185"/>
      <c r="AF384" s="185"/>
      <c r="AG384" s="185"/>
      <c r="AH384" s="185"/>
      <c r="AI384" s="185"/>
      <c r="AJ384" s="185"/>
      <c r="AK384" s="185"/>
      <c r="AL384" s="201"/>
      <c r="AM384" s="167"/>
      <c r="AN384" s="143"/>
      <c r="AO384" s="143"/>
      <c r="AP384" s="143"/>
      <c r="AQ384" s="143"/>
      <c r="AR384" s="143"/>
      <c r="AS384" s="143"/>
      <c r="AT384" s="143"/>
      <c r="AU384" s="143"/>
      <c r="AV384" s="143"/>
      <c r="AW384" s="143"/>
      <c r="AX384" s="143"/>
      <c r="AY384" s="143"/>
      <c r="AZ384" s="143"/>
      <c r="BA384" s="143"/>
      <c r="BB384" s="143"/>
      <c r="BC384" s="143"/>
      <c r="BD384" s="143"/>
      <c r="BE384" s="143"/>
      <c r="BF384" s="143"/>
      <c r="BG384" s="143"/>
      <c r="BH384" s="143"/>
      <c r="BI384" s="143"/>
      <c r="BJ384" s="143"/>
      <c r="BK384" s="143"/>
      <c r="BL384" s="143"/>
      <c r="BM384" s="143"/>
      <c r="BN384" s="143"/>
      <c r="BO384" s="143"/>
      <c r="BP384" s="143"/>
      <c r="BQ384" s="143"/>
      <c r="BR384" s="143"/>
      <c r="BS384" s="143"/>
      <c r="BT384" s="143"/>
    </row>
    <row r="385" spans="1:72" x14ac:dyDescent="0.35">
      <c r="A385" s="185"/>
      <c r="B385" s="179"/>
      <c r="C385" s="185"/>
      <c r="D385" s="185"/>
      <c r="E385" s="185"/>
      <c r="F385" s="185"/>
      <c r="G385" s="185"/>
      <c r="H385" s="185"/>
      <c r="I385" s="185"/>
      <c r="J385" s="185"/>
      <c r="K385" s="185"/>
      <c r="L385" s="185"/>
      <c r="M385" s="185"/>
      <c r="N385" s="185"/>
      <c r="O385" s="185"/>
      <c r="P385" s="185"/>
      <c r="Q385" s="185"/>
      <c r="R385" s="185"/>
      <c r="S385" s="185"/>
      <c r="T385" s="185"/>
      <c r="U385" s="185"/>
      <c r="V385" s="185"/>
      <c r="W385" s="185"/>
      <c r="X385" s="185"/>
      <c r="Y385" s="185"/>
      <c r="Z385" s="185"/>
      <c r="AA385" s="185"/>
      <c r="AB385" s="185"/>
      <c r="AC385" s="185"/>
      <c r="AD385" s="185"/>
      <c r="AE385" s="185"/>
      <c r="AF385" s="185"/>
      <c r="AG385" s="185"/>
      <c r="AH385" s="185"/>
      <c r="AI385" s="185"/>
      <c r="AJ385" s="185"/>
      <c r="AK385" s="185"/>
      <c r="AL385" s="201"/>
      <c r="AM385" s="167"/>
      <c r="AN385" s="143"/>
      <c r="AO385" s="143"/>
      <c r="AP385" s="143"/>
      <c r="AQ385" s="143"/>
      <c r="AR385" s="143"/>
      <c r="AS385" s="143"/>
      <c r="AT385" s="143"/>
      <c r="AU385" s="143"/>
      <c r="AV385" s="143"/>
      <c r="AW385" s="143"/>
      <c r="AX385" s="143"/>
      <c r="AY385" s="143"/>
      <c r="AZ385" s="143"/>
      <c r="BA385" s="143"/>
      <c r="BB385" s="143"/>
      <c r="BC385" s="143"/>
      <c r="BD385" s="143"/>
      <c r="BE385" s="143"/>
      <c r="BF385" s="143"/>
      <c r="BG385" s="143"/>
      <c r="BH385" s="143"/>
      <c r="BI385" s="143"/>
      <c r="BJ385" s="143"/>
      <c r="BK385" s="143"/>
      <c r="BL385" s="143"/>
      <c r="BM385" s="143"/>
      <c r="BN385" s="143"/>
      <c r="BO385" s="143"/>
      <c r="BP385" s="143"/>
      <c r="BQ385" s="143"/>
      <c r="BR385" s="143"/>
      <c r="BS385" s="143"/>
      <c r="BT385" s="143"/>
    </row>
    <row r="386" spans="1:72" x14ac:dyDescent="0.35">
      <c r="A386" s="185"/>
      <c r="B386" s="179"/>
      <c r="C386" s="185"/>
      <c r="D386" s="185"/>
      <c r="E386" s="185"/>
      <c r="F386" s="185"/>
      <c r="G386" s="185"/>
      <c r="H386" s="185"/>
      <c r="I386" s="185"/>
      <c r="J386" s="185"/>
      <c r="K386" s="185"/>
      <c r="L386" s="185"/>
      <c r="M386" s="185"/>
      <c r="N386" s="185"/>
      <c r="O386" s="185"/>
      <c r="P386" s="185"/>
      <c r="Q386" s="185"/>
      <c r="R386" s="185"/>
      <c r="S386" s="185"/>
      <c r="T386" s="185"/>
      <c r="U386" s="185"/>
      <c r="V386" s="185"/>
      <c r="W386" s="185"/>
      <c r="X386" s="185"/>
      <c r="Y386" s="185"/>
      <c r="Z386" s="185"/>
      <c r="AA386" s="185"/>
      <c r="AB386" s="185"/>
      <c r="AC386" s="185"/>
      <c r="AD386" s="185"/>
      <c r="AE386" s="185"/>
      <c r="AF386" s="185"/>
      <c r="AG386" s="185"/>
      <c r="AH386" s="185"/>
      <c r="AI386" s="185"/>
      <c r="AJ386" s="185"/>
      <c r="AK386" s="185"/>
      <c r="AL386" s="201"/>
      <c r="AM386" s="167"/>
      <c r="AN386" s="143"/>
      <c r="AO386" s="143"/>
      <c r="AP386" s="143"/>
      <c r="AQ386" s="143"/>
      <c r="AR386" s="143"/>
      <c r="AS386" s="143"/>
      <c r="AT386" s="143"/>
      <c r="AU386" s="143"/>
      <c r="AV386" s="143"/>
      <c r="AW386" s="143"/>
      <c r="AX386" s="143"/>
      <c r="AY386" s="143"/>
      <c r="AZ386" s="143"/>
      <c r="BA386" s="143"/>
      <c r="BB386" s="143"/>
      <c r="BC386" s="143"/>
      <c r="BD386" s="143"/>
      <c r="BE386" s="143"/>
      <c r="BF386" s="143"/>
      <c r="BG386" s="143"/>
      <c r="BH386" s="143"/>
      <c r="BI386" s="143"/>
      <c r="BJ386" s="143"/>
      <c r="BK386" s="143"/>
      <c r="BL386" s="143"/>
      <c r="BM386" s="143"/>
      <c r="BN386" s="143"/>
      <c r="BO386" s="143"/>
      <c r="BP386" s="143"/>
      <c r="BQ386" s="143"/>
      <c r="BR386" s="143"/>
      <c r="BS386" s="143"/>
      <c r="BT386" s="143"/>
    </row>
    <row r="387" spans="1:72" x14ac:dyDescent="0.35">
      <c r="A387" s="185"/>
      <c r="B387" s="179"/>
      <c r="C387" s="185"/>
      <c r="D387" s="185"/>
      <c r="E387" s="185"/>
      <c r="F387" s="185"/>
      <c r="G387" s="185"/>
      <c r="H387" s="185"/>
      <c r="I387" s="185"/>
      <c r="J387" s="185"/>
      <c r="K387" s="185"/>
      <c r="L387" s="185"/>
      <c r="M387" s="185"/>
      <c r="N387" s="185"/>
      <c r="O387" s="185"/>
      <c r="P387" s="185"/>
      <c r="Q387" s="185"/>
      <c r="R387" s="185"/>
      <c r="S387" s="185"/>
      <c r="T387" s="185"/>
      <c r="U387" s="185"/>
      <c r="V387" s="185"/>
      <c r="W387" s="185"/>
      <c r="X387" s="185"/>
      <c r="Y387" s="185"/>
      <c r="Z387" s="185"/>
      <c r="AA387" s="185"/>
      <c r="AB387" s="185"/>
      <c r="AC387" s="185"/>
      <c r="AD387" s="185"/>
      <c r="AE387" s="185"/>
      <c r="AF387" s="185"/>
      <c r="AG387" s="185"/>
      <c r="AH387" s="185"/>
      <c r="AI387" s="185"/>
      <c r="AJ387" s="185"/>
      <c r="AK387" s="185"/>
      <c r="AL387" s="201"/>
      <c r="AM387" s="167"/>
      <c r="AN387" s="143"/>
      <c r="AO387" s="143"/>
      <c r="AP387" s="143"/>
      <c r="AQ387" s="143"/>
      <c r="AR387" s="143"/>
      <c r="AS387" s="143"/>
      <c r="AT387" s="143"/>
      <c r="AU387" s="143"/>
      <c r="AV387" s="143"/>
      <c r="AW387" s="143"/>
      <c r="AX387" s="143"/>
      <c r="AY387" s="143"/>
      <c r="AZ387" s="143"/>
      <c r="BA387" s="143"/>
      <c r="BB387" s="143"/>
      <c r="BC387" s="143"/>
      <c r="BD387" s="143"/>
      <c r="BE387" s="143"/>
      <c r="BF387" s="143"/>
      <c r="BG387" s="143"/>
      <c r="BH387" s="143"/>
      <c r="BI387" s="143"/>
      <c r="BJ387" s="143"/>
      <c r="BK387" s="143"/>
      <c r="BL387" s="143"/>
      <c r="BM387" s="143"/>
      <c r="BN387" s="143"/>
      <c r="BO387" s="143"/>
      <c r="BP387" s="143"/>
      <c r="BQ387" s="143"/>
      <c r="BR387" s="143"/>
      <c r="BS387" s="143"/>
      <c r="BT387" s="143"/>
    </row>
    <row r="388" spans="1:72" x14ac:dyDescent="0.35">
      <c r="A388" s="185"/>
      <c r="B388" s="179"/>
      <c r="C388" s="185"/>
      <c r="D388" s="185"/>
      <c r="E388" s="185"/>
      <c r="F388" s="185"/>
      <c r="G388" s="185"/>
      <c r="H388" s="185"/>
      <c r="I388" s="185"/>
      <c r="J388" s="185"/>
      <c r="K388" s="185"/>
      <c r="L388" s="185"/>
      <c r="M388" s="185"/>
      <c r="N388" s="185"/>
      <c r="O388" s="185"/>
      <c r="P388" s="185"/>
      <c r="Q388" s="185"/>
      <c r="R388" s="185"/>
      <c r="S388" s="185"/>
      <c r="T388" s="185"/>
      <c r="U388" s="185"/>
      <c r="V388" s="185"/>
      <c r="W388" s="185"/>
      <c r="X388" s="185"/>
      <c r="Y388" s="185"/>
      <c r="Z388" s="185"/>
      <c r="AA388" s="185"/>
      <c r="AB388" s="185"/>
      <c r="AC388" s="185"/>
      <c r="AD388" s="185"/>
      <c r="AE388" s="185"/>
      <c r="AF388" s="185"/>
      <c r="AG388" s="185"/>
      <c r="AH388" s="185"/>
      <c r="AI388" s="185"/>
      <c r="AJ388" s="185"/>
      <c r="AK388" s="185"/>
      <c r="AL388" s="201"/>
      <c r="AM388" s="167"/>
      <c r="AN388" s="143"/>
      <c r="AO388" s="143"/>
      <c r="AP388" s="143"/>
      <c r="AQ388" s="143"/>
      <c r="AR388" s="143"/>
      <c r="AS388" s="143"/>
      <c r="AT388" s="143"/>
      <c r="AU388" s="143"/>
      <c r="AV388" s="143"/>
      <c r="AW388" s="143"/>
      <c r="AX388" s="143"/>
      <c r="AY388" s="143"/>
      <c r="AZ388" s="143"/>
      <c r="BA388" s="143"/>
      <c r="BB388" s="143"/>
      <c r="BC388" s="143"/>
      <c r="BD388" s="143"/>
      <c r="BE388" s="143"/>
      <c r="BF388" s="143"/>
      <c r="BG388" s="143"/>
      <c r="BH388" s="143"/>
      <c r="BI388" s="143"/>
      <c r="BJ388" s="143"/>
      <c r="BK388" s="143"/>
      <c r="BL388" s="143"/>
      <c r="BM388" s="143"/>
      <c r="BN388" s="143"/>
      <c r="BO388" s="143"/>
      <c r="BP388" s="143"/>
      <c r="BQ388" s="143"/>
      <c r="BR388" s="143"/>
      <c r="BS388" s="143"/>
      <c r="BT388" s="143"/>
    </row>
    <row r="389" spans="1:72" x14ac:dyDescent="0.35">
      <c r="A389" s="185"/>
      <c r="B389" s="179"/>
      <c r="C389" s="185"/>
      <c r="D389" s="185"/>
      <c r="E389" s="185"/>
      <c r="F389" s="185"/>
      <c r="G389" s="185"/>
      <c r="H389" s="185"/>
      <c r="I389" s="185"/>
      <c r="J389" s="185"/>
      <c r="K389" s="185"/>
      <c r="L389" s="185"/>
      <c r="M389" s="185"/>
      <c r="N389" s="185"/>
      <c r="O389" s="185"/>
      <c r="P389" s="185"/>
      <c r="Q389" s="185"/>
      <c r="R389" s="185"/>
      <c r="S389" s="185"/>
      <c r="T389" s="185"/>
      <c r="U389" s="185"/>
      <c r="V389" s="185"/>
      <c r="W389" s="185"/>
      <c r="X389" s="185"/>
      <c r="Y389" s="185"/>
      <c r="Z389" s="185"/>
      <c r="AA389" s="185"/>
      <c r="AB389" s="185"/>
      <c r="AC389" s="185"/>
      <c r="AD389" s="185"/>
      <c r="AE389" s="185"/>
      <c r="AF389" s="185"/>
      <c r="AG389" s="185"/>
      <c r="AH389" s="185"/>
      <c r="AI389" s="185"/>
      <c r="AJ389" s="185"/>
      <c r="AK389" s="185"/>
      <c r="AL389" s="201"/>
      <c r="AM389" s="167"/>
      <c r="AN389" s="143"/>
      <c r="AO389" s="143"/>
      <c r="AP389" s="143"/>
      <c r="AQ389" s="143"/>
      <c r="AR389" s="143"/>
      <c r="AS389" s="143"/>
      <c r="AT389" s="143"/>
      <c r="AU389" s="143"/>
      <c r="AV389" s="143"/>
      <c r="AW389" s="143"/>
      <c r="AX389" s="143"/>
      <c r="AY389" s="143"/>
      <c r="AZ389" s="143"/>
      <c r="BA389" s="143"/>
      <c r="BB389" s="143"/>
      <c r="BC389" s="143"/>
      <c r="BD389" s="143"/>
      <c r="BE389" s="143"/>
      <c r="BF389" s="143"/>
      <c r="BG389" s="143"/>
      <c r="BH389" s="143"/>
      <c r="BI389" s="143"/>
      <c r="BJ389" s="143"/>
      <c r="BK389" s="143"/>
      <c r="BL389" s="143"/>
      <c r="BM389" s="143"/>
      <c r="BN389" s="143"/>
      <c r="BO389" s="143"/>
      <c r="BP389" s="143"/>
      <c r="BQ389" s="143"/>
      <c r="BR389" s="143"/>
      <c r="BS389" s="143"/>
      <c r="BT389" s="143"/>
    </row>
    <row r="390" spans="1:72" x14ac:dyDescent="0.35">
      <c r="A390" s="185"/>
      <c r="B390" s="179"/>
      <c r="C390" s="185"/>
      <c r="D390" s="185"/>
      <c r="E390" s="185"/>
      <c r="F390" s="185"/>
      <c r="G390" s="185"/>
      <c r="H390" s="185"/>
      <c r="I390" s="185"/>
      <c r="J390" s="185"/>
      <c r="K390" s="185"/>
      <c r="L390" s="185"/>
      <c r="M390" s="185"/>
      <c r="N390" s="185"/>
      <c r="O390" s="185"/>
      <c r="P390" s="185"/>
      <c r="Q390" s="185"/>
      <c r="R390" s="185"/>
      <c r="S390" s="185"/>
      <c r="T390" s="185"/>
      <c r="U390" s="185"/>
      <c r="V390" s="185"/>
      <c r="W390" s="185"/>
      <c r="X390" s="185"/>
      <c r="Y390" s="185"/>
      <c r="Z390" s="185"/>
      <c r="AA390" s="185"/>
      <c r="AB390" s="185"/>
      <c r="AC390" s="185"/>
      <c r="AD390" s="185"/>
      <c r="AE390" s="185"/>
      <c r="AF390" s="185"/>
      <c r="AG390" s="185"/>
      <c r="AH390" s="185"/>
      <c r="AI390" s="185"/>
      <c r="AJ390" s="185"/>
      <c r="AK390" s="185"/>
      <c r="AL390" s="201"/>
      <c r="AM390" s="167"/>
      <c r="AN390" s="143"/>
      <c r="AO390" s="143"/>
      <c r="AP390" s="143"/>
      <c r="AQ390" s="143"/>
      <c r="AR390" s="143"/>
      <c r="AS390" s="143"/>
      <c r="AT390" s="143"/>
      <c r="AU390" s="143"/>
      <c r="AV390" s="143"/>
      <c r="AW390" s="143"/>
      <c r="AX390" s="143"/>
      <c r="AY390" s="143"/>
      <c r="AZ390" s="143"/>
      <c r="BA390" s="143"/>
      <c r="BB390" s="143"/>
      <c r="BC390" s="143"/>
      <c r="BD390" s="143"/>
      <c r="BE390" s="143"/>
      <c r="BF390" s="143"/>
      <c r="BG390" s="143"/>
      <c r="BH390" s="143"/>
      <c r="BI390" s="143"/>
      <c r="BJ390" s="143"/>
      <c r="BK390" s="143"/>
      <c r="BL390" s="143"/>
      <c r="BM390" s="143"/>
      <c r="BN390" s="143"/>
      <c r="BO390" s="143"/>
      <c r="BP390" s="143"/>
      <c r="BQ390" s="143"/>
      <c r="BR390" s="143"/>
      <c r="BS390" s="143"/>
      <c r="BT390" s="143"/>
    </row>
    <row r="391" spans="1:72" x14ac:dyDescent="0.35">
      <c r="A391" s="185"/>
      <c r="B391" s="179"/>
      <c r="C391" s="185"/>
      <c r="D391" s="185"/>
      <c r="E391" s="185"/>
      <c r="F391" s="185"/>
      <c r="G391" s="185"/>
      <c r="H391" s="185"/>
      <c r="I391" s="185"/>
      <c r="J391" s="185"/>
      <c r="K391" s="185"/>
      <c r="L391" s="185"/>
      <c r="M391" s="185"/>
      <c r="N391" s="185"/>
      <c r="O391" s="185"/>
      <c r="P391" s="185"/>
      <c r="Q391" s="185"/>
      <c r="R391" s="185"/>
      <c r="S391" s="185"/>
      <c r="T391" s="185"/>
      <c r="U391" s="185"/>
      <c r="V391" s="185"/>
      <c r="W391" s="185"/>
      <c r="X391" s="185"/>
      <c r="Y391" s="185"/>
      <c r="Z391" s="185"/>
      <c r="AA391" s="185"/>
      <c r="AB391" s="185"/>
      <c r="AC391" s="185"/>
      <c r="AD391" s="185"/>
      <c r="AE391" s="185"/>
      <c r="AF391" s="185"/>
      <c r="AG391" s="185"/>
      <c r="AH391" s="185"/>
      <c r="AI391" s="185"/>
      <c r="AJ391" s="185"/>
      <c r="AK391" s="185"/>
      <c r="AL391" s="201"/>
      <c r="AM391" s="167"/>
      <c r="AN391" s="143"/>
      <c r="AO391" s="143"/>
      <c r="AP391" s="143"/>
      <c r="AQ391" s="143"/>
      <c r="AR391" s="143"/>
      <c r="AS391" s="143"/>
      <c r="AT391" s="143"/>
      <c r="AU391" s="143"/>
      <c r="AV391" s="143"/>
      <c r="AW391" s="143"/>
      <c r="AX391" s="143"/>
      <c r="AY391" s="143"/>
      <c r="AZ391" s="143"/>
      <c r="BA391" s="143"/>
      <c r="BB391" s="143"/>
      <c r="BC391" s="143"/>
      <c r="BD391" s="143"/>
      <c r="BE391" s="143"/>
      <c r="BF391" s="143"/>
      <c r="BG391" s="143"/>
      <c r="BH391" s="143"/>
      <c r="BI391" s="143"/>
      <c r="BJ391" s="143"/>
      <c r="BK391" s="143"/>
      <c r="BL391" s="143"/>
      <c r="BM391" s="143"/>
      <c r="BN391" s="143"/>
      <c r="BO391" s="143"/>
      <c r="BP391" s="143"/>
      <c r="BQ391" s="143"/>
      <c r="BR391" s="143"/>
      <c r="BS391" s="143"/>
      <c r="BT391" s="143"/>
    </row>
    <row r="392" spans="1:72" x14ac:dyDescent="0.35">
      <c r="A392" s="185"/>
      <c r="B392" s="179"/>
      <c r="C392" s="185"/>
      <c r="D392" s="185"/>
      <c r="E392" s="185"/>
      <c r="F392" s="185"/>
      <c r="G392" s="185"/>
      <c r="H392" s="185"/>
      <c r="I392" s="185"/>
      <c r="J392" s="185"/>
      <c r="K392" s="185"/>
      <c r="L392" s="185"/>
      <c r="M392" s="185"/>
      <c r="N392" s="185"/>
      <c r="O392" s="185"/>
      <c r="P392" s="185"/>
      <c r="Q392" s="185"/>
      <c r="R392" s="185"/>
      <c r="S392" s="185"/>
      <c r="T392" s="185"/>
      <c r="U392" s="185"/>
      <c r="V392" s="185"/>
      <c r="W392" s="185"/>
      <c r="X392" s="185"/>
      <c r="Y392" s="185"/>
      <c r="Z392" s="185"/>
      <c r="AA392" s="185"/>
      <c r="AB392" s="185"/>
      <c r="AC392" s="185"/>
      <c r="AD392" s="185"/>
      <c r="AE392" s="185"/>
      <c r="AF392" s="185"/>
      <c r="AG392" s="185"/>
      <c r="AH392" s="185"/>
      <c r="AI392" s="185"/>
      <c r="AJ392" s="185"/>
      <c r="AK392" s="185"/>
      <c r="AL392" s="201"/>
      <c r="AM392" s="167"/>
      <c r="AN392" s="143"/>
      <c r="AO392" s="143"/>
      <c r="AP392" s="143"/>
      <c r="AQ392" s="143"/>
      <c r="AR392" s="143"/>
      <c r="AS392" s="143"/>
      <c r="AT392" s="143"/>
      <c r="AU392" s="143"/>
      <c r="AV392" s="143"/>
      <c r="AW392" s="143"/>
      <c r="AX392" s="143"/>
      <c r="AY392" s="143"/>
      <c r="AZ392" s="143"/>
      <c r="BA392" s="143"/>
      <c r="BB392" s="143"/>
      <c r="BC392" s="143"/>
      <c r="BD392" s="143"/>
      <c r="BE392" s="143"/>
      <c r="BF392" s="143"/>
      <c r="BG392" s="143"/>
      <c r="BH392" s="143"/>
      <c r="BI392" s="143"/>
      <c r="BJ392" s="143"/>
      <c r="BK392" s="143"/>
      <c r="BL392" s="143"/>
      <c r="BM392" s="143"/>
      <c r="BN392" s="143"/>
      <c r="BO392" s="143"/>
      <c r="BP392" s="143"/>
      <c r="BQ392" s="143"/>
      <c r="BR392" s="143"/>
      <c r="BS392" s="143"/>
      <c r="BT392" s="143"/>
    </row>
    <row r="393" spans="1:72" x14ac:dyDescent="0.35">
      <c r="A393" s="185"/>
      <c r="B393" s="179"/>
      <c r="C393" s="185"/>
      <c r="D393" s="185"/>
      <c r="E393" s="185"/>
      <c r="F393" s="185"/>
      <c r="G393" s="185"/>
      <c r="H393" s="185"/>
      <c r="I393" s="185"/>
      <c r="J393" s="185"/>
      <c r="K393" s="185"/>
      <c r="L393" s="185"/>
      <c r="M393" s="185"/>
      <c r="N393" s="185"/>
      <c r="O393" s="185"/>
      <c r="P393" s="185"/>
      <c r="Q393" s="185"/>
      <c r="R393" s="185"/>
      <c r="S393" s="185"/>
      <c r="T393" s="185"/>
      <c r="U393" s="185"/>
      <c r="V393" s="185"/>
      <c r="W393" s="185"/>
      <c r="X393" s="185"/>
      <c r="Y393" s="185"/>
      <c r="Z393" s="185"/>
      <c r="AA393" s="185"/>
      <c r="AB393" s="185"/>
      <c r="AC393" s="185"/>
      <c r="AD393" s="185"/>
      <c r="AE393" s="185"/>
      <c r="AF393" s="185"/>
      <c r="AG393" s="185"/>
      <c r="AH393" s="185"/>
      <c r="AI393" s="185"/>
      <c r="AJ393" s="185"/>
      <c r="AK393" s="185"/>
      <c r="AL393" s="201"/>
      <c r="AM393" s="167"/>
      <c r="AN393" s="143"/>
      <c r="AO393" s="143"/>
      <c r="AP393" s="143"/>
      <c r="AQ393" s="143"/>
      <c r="AR393" s="143"/>
      <c r="AS393" s="143"/>
      <c r="AT393" s="143"/>
      <c r="AU393" s="143"/>
      <c r="AV393" s="143"/>
      <c r="AW393" s="143"/>
      <c r="AX393" s="143"/>
      <c r="AY393" s="143"/>
      <c r="AZ393" s="143"/>
      <c r="BA393" s="143"/>
      <c r="BB393" s="143"/>
      <c r="BC393" s="143"/>
      <c r="BD393" s="143"/>
      <c r="BE393" s="143"/>
      <c r="BF393" s="143"/>
      <c r="BG393" s="143"/>
      <c r="BH393" s="143"/>
      <c r="BI393" s="143"/>
      <c r="BJ393" s="143"/>
      <c r="BK393" s="143"/>
      <c r="BL393" s="143"/>
      <c r="BM393" s="143"/>
      <c r="BN393" s="143"/>
      <c r="BO393" s="143"/>
      <c r="BP393" s="143"/>
      <c r="BQ393" s="143"/>
      <c r="BR393" s="143"/>
      <c r="BS393" s="143"/>
      <c r="BT393" s="143"/>
    </row>
    <row r="394" spans="1:72" x14ac:dyDescent="0.35">
      <c r="A394" s="185"/>
      <c r="B394" s="179"/>
      <c r="C394" s="185"/>
      <c r="D394" s="185"/>
      <c r="E394" s="185"/>
      <c r="F394" s="185"/>
      <c r="G394" s="185"/>
      <c r="H394" s="185"/>
      <c r="I394" s="185"/>
      <c r="J394" s="185"/>
      <c r="K394" s="185"/>
      <c r="L394" s="185"/>
      <c r="M394" s="185"/>
      <c r="N394" s="185"/>
      <c r="O394" s="185"/>
      <c r="P394" s="185"/>
      <c r="Q394" s="185"/>
      <c r="R394" s="185"/>
      <c r="S394" s="185"/>
      <c r="T394" s="185"/>
      <c r="U394" s="185"/>
      <c r="V394" s="185"/>
      <c r="W394" s="185"/>
      <c r="X394" s="185"/>
      <c r="Y394" s="185"/>
      <c r="Z394" s="185"/>
      <c r="AA394" s="185"/>
      <c r="AB394" s="185"/>
      <c r="AC394" s="185"/>
      <c r="AD394" s="185"/>
      <c r="AE394" s="185"/>
      <c r="AF394" s="185"/>
      <c r="AG394" s="185"/>
      <c r="AH394" s="185"/>
      <c r="AI394" s="185"/>
      <c r="AJ394" s="185"/>
      <c r="AK394" s="185"/>
      <c r="AL394" s="201"/>
      <c r="AM394" s="167"/>
      <c r="AN394" s="143"/>
      <c r="AO394" s="143"/>
      <c r="AP394" s="143"/>
      <c r="AQ394" s="143"/>
      <c r="AR394" s="143"/>
      <c r="AS394" s="143"/>
      <c r="AT394" s="143"/>
      <c r="AU394" s="143"/>
      <c r="AV394" s="143"/>
      <c r="AW394" s="143"/>
      <c r="AX394" s="143"/>
      <c r="AY394" s="143"/>
      <c r="AZ394" s="143"/>
      <c r="BA394" s="143"/>
      <c r="BB394" s="143"/>
      <c r="BC394" s="143"/>
      <c r="BD394" s="143"/>
      <c r="BE394" s="143"/>
      <c r="BF394" s="143"/>
      <c r="BG394" s="143"/>
      <c r="BH394" s="143"/>
      <c r="BI394" s="143"/>
      <c r="BJ394" s="143"/>
      <c r="BK394" s="143"/>
      <c r="BL394" s="143"/>
      <c r="BM394" s="143"/>
      <c r="BN394" s="143"/>
      <c r="BO394" s="143"/>
      <c r="BP394" s="143"/>
      <c r="BQ394" s="143"/>
      <c r="BR394" s="143"/>
      <c r="BS394" s="143"/>
      <c r="BT394" s="143"/>
    </row>
    <row r="395" spans="1:72" x14ac:dyDescent="0.35">
      <c r="A395" s="185"/>
      <c r="B395" s="179"/>
      <c r="C395" s="185"/>
      <c r="D395" s="185"/>
      <c r="E395" s="185"/>
      <c r="F395" s="185"/>
      <c r="G395" s="185"/>
      <c r="H395" s="185"/>
      <c r="I395" s="185"/>
      <c r="J395" s="185"/>
      <c r="K395" s="185"/>
      <c r="L395" s="185"/>
      <c r="M395" s="185"/>
      <c r="N395" s="185"/>
      <c r="O395" s="185"/>
      <c r="P395" s="185"/>
      <c r="Q395" s="185"/>
      <c r="R395" s="185"/>
      <c r="S395" s="185"/>
      <c r="T395" s="185"/>
      <c r="U395" s="185"/>
      <c r="V395" s="185"/>
      <c r="W395" s="185"/>
      <c r="X395" s="185"/>
      <c r="Y395" s="185"/>
      <c r="Z395" s="185"/>
      <c r="AA395" s="185"/>
      <c r="AB395" s="185"/>
      <c r="AC395" s="185"/>
      <c r="AD395" s="185"/>
      <c r="AE395" s="185"/>
      <c r="AF395" s="185"/>
      <c r="AG395" s="185"/>
      <c r="AH395" s="185"/>
      <c r="AI395" s="185"/>
      <c r="AJ395" s="185"/>
      <c r="AK395" s="185"/>
      <c r="AL395" s="201"/>
      <c r="AM395" s="167"/>
      <c r="AN395" s="143"/>
      <c r="AO395" s="143"/>
      <c r="AP395" s="143"/>
      <c r="AQ395" s="143"/>
      <c r="AR395" s="143"/>
      <c r="AS395" s="143"/>
      <c r="AT395" s="143"/>
      <c r="AU395" s="143"/>
      <c r="AV395" s="143"/>
      <c r="AW395" s="143"/>
      <c r="AX395" s="143"/>
      <c r="AY395" s="143"/>
      <c r="AZ395" s="143"/>
      <c r="BA395" s="143"/>
      <c r="BB395" s="143"/>
      <c r="BC395" s="143"/>
      <c r="BD395" s="143"/>
      <c r="BE395" s="143"/>
      <c r="BF395" s="143"/>
      <c r="BG395" s="143"/>
      <c r="BH395" s="143"/>
      <c r="BI395" s="143"/>
      <c r="BJ395" s="143"/>
      <c r="BK395" s="143"/>
      <c r="BL395" s="143"/>
      <c r="BM395" s="143"/>
      <c r="BN395" s="143"/>
      <c r="BO395" s="143"/>
      <c r="BP395" s="143"/>
      <c r="BQ395" s="143"/>
      <c r="BR395" s="143"/>
      <c r="BS395" s="143"/>
      <c r="BT395" s="143"/>
    </row>
    <row r="396" spans="1:72" x14ac:dyDescent="0.35">
      <c r="A396" s="185"/>
      <c r="B396" s="179"/>
      <c r="C396" s="185"/>
      <c r="D396" s="185"/>
      <c r="E396" s="185"/>
      <c r="F396" s="185"/>
      <c r="G396" s="185"/>
      <c r="H396" s="185"/>
      <c r="I396" s="185"/>
      <c r="J396" s="185"/>
      <c r="K396" s="185"/>
      <c r="L396" s="185"/>
      <c r="M396" s="185"/>
      <c r="N396" s="185"/>
      <c r="O396" s="185"/>
      <c r="P396" s="185"/>
      <c r="Q396" s="185"/>
      <c r="R396" s="185"/>
      <c r="S396" s="185"/>
      <c r="T396" s="185"/>
      <c r="U396" s="185"/>
      <c r="V396" s="185"/>
      <c r="W396" s="185"/>
      <c r="X396" s="185"/>
      <c r="Y396" s="185"/>
      <c r="Z396" s="185"/>
      <c r="AA396" s="185"/>
      <c r="AB396" s="185"/>
      <c r="AC396" s="185"/>
      <c r="AD396" s="185"/>
      <c r="AE396" s="185"/>
      <c r="AF396" s="185"/>
      <c r="AG396" s="185"/>
      <c r="AH396" s="185"/>
      <c r="AI396" s="185"/>
      <c r="AJ396" s="185"/>
      <c r="AK396" s="185"/>
      <c r="AL396" s="201"/>
      <c r="AM396" s="167"/>
      <c r="AN396" s="143"/>
      <c r="AO396" s="143"/>
      <c r="AP396" s="143"/>
      <c r="AQ396" s="143"/>
      <c r="AR396" s="143"/>
      <c r="AS396" s="143"/>
      <c r="AT396" s="143"/>
      <c r="AU396" s="143"/>
      <c r="AV396" s="143"/>
      <c r="AW396" s="143"/>
      <c r="AX396" s="143"/>
      <c r="AY396" s="143"/>
      <c r="AZ396" s="143"/>
      <c r="BA396" s="143"/>
      <c r="BB396" s="143"/>
      <c r="BC396" s="143"/>
      <c r="BD396" s="143"/>
      <c r="BE396" s="143"/>
      <c r="BF396" s="143"/>
      <c r="BG396" s="143"/>
      <c r="BH396" s="143"/>
      <c r="BI396" s="143"/>
      <c r="BJ396" s="143"/>
      <c r="BK396" s="143"/>
      <c r="BL396" s="143"/>
      <c r="BM396" s="143"/>
      <c r="BN396" s="143"/>
      <c r="BO396" s="143"/>
      <c r="BP396" s="143"/>
      <c r="BQ396" s="143"/>
      <c r="BR396" s="143"/>
      <c r="BS396" s="143"/>
      <c r="BT396" s="143"/>
    </row>
    <row r="397" spans="1:72" x14ac:dyDescent="0.35">
      <c r="A397" s="185"/>
      <c r="B397" s="179"/>
      <c r="C397" s="185"/>
      <c r="D397" s="185"/>
      <c r="E397" s="185"/>
      <c r="F397" s="185"/>
      <c r="G397" s="185"/>
      <c r="H397" s="185"/>
      <c r="I397" s="185"/>
      <c r="J397" s="185"/>
      <c r="K397" s="185"/>
      <c r="L397" s="185"/>
      <c r="M397" s="185"/>
      <c r="N397" s="185"/>
      <c r="O397" s="185"/>
      <c r="P397" s="185"/>
      <c r="Q397" s="185"/>
      <c r="R397" s="185"/>
      <c r="S397" s="185"/>
      <c r="T397" s="185"/>
      <c r="U397" s="185"/>
      <c r="V397" s="185"/>
      <c r="W397" s="185"/>
      <c r="X397" s="185"/>
      <c r="Y397" s="185"/>
      <c r="Z397" s="185"/>
      <c r="AA397" s="185"/>
      <c r="AB397" s="185"/>
      <c r="AC397" s="185"/>
      <c r="AD397" s="185"/>
      <c r="AE397" s="185"/>
      <c r="AF397" s="185"/>
      <c r="AG397" s="185"/>
      <c r="AH397" s="185"/>
      <c r="AI397" s="185"/>
      <c r="AJ397" s="185"/>
      <c r="AK397" s="185"/>
      <c r="AL397" s="201"/>
      <c r="AM397" s="167"/>
      <c r="AN397" s="143"/>
      <c r="AO397" s="143"/>
      <c r="AP397" s="143"/>
      <c r="AQ397" s="143"/>
      <c r="AR397" s="143"/>
      <c r="AS397" s="143"/>
      <c r="AT397" s="143"/>
      <c r="AU397" s="143"/>
      <c r="AV397" s="143"/>
      <c r="AW397" s="143"/>
      <c r="AX397" s="143"/>
      <c r="AY397" s="143"/>
      <c r="AZ397" s="143"/>
      <c r="BA397" s="143"/>
      <c r="BB397" s="143"/>
      <c r="BC397" s="143"/>
      <c r="BD397" s="143"/>
      <c r="BE397" s="143"/>
      <c r="BF397" s="143"/>
      <c r="BG397" s="143"/>
      <c r="BH397" s="143"/>
      <c r="BI397" s="143"/>
      <c r="BJ397" s="143"/>
      <c r="BK397" s="143"/>
      <c r="BL397" s="143"/>
      <c r="BM397" s="143"/>
      <c r="BN397" s="143"/>
      <c r="BO397" s="143"/>
      <c r="BP397" s="143"/>
      <c r="BQ397" s="143"/>
      <c r="BR397" s="143"/>
      <c r="BS397" s="143"/>
      <c r="BT397" s="143"/>
    </row>
    <row r="398" spans="1:72" x14ac:dyDescent="0.35">
      <c r="A398" s="185"/>
      <c r="B398" s="179"/>
      <c r="C398" s="185"/>
      <c r="D398" s="185"/>
      <c r="E398" s="185"/>
      <c r="F398" s="185"/>
      <c r="G398" s="185"/>
      <c r="H398" s="185"/>
      <c r="I398" s="185"/>
      <c r="J398" s="185"/>
      <c r="K398" s="185"/>
      <c r="L398" s="185"/>
      <c r="M398" s="185"/>
      <c r="N398" s="185"/>
      <c r="O398" s="185"/>
      <c r="P398" s="185"/>
      <c r="Q398" s="185"/>
      <c r="R398" s="185"/>
      <c r="S398" s="185"/>
      <c r="T398" s="185"/>
      <c r="U398" s="185"/>
      <c r="V398" s="185"/>
      <c r="W398" s="185"/>
      <c r="X398" s="185"/>
      <c r="Y398" s="185"/>
      <c r="Z398" s="185"/>
      <c r="AA398" s="185"/>
      <c r="AB398" s="185"/>
      <c r="AC398" s="185"/>
      <c r="AD398" s="185"/>
      <c r="AE398" s="185"/>
      <c r="AF398" s="185"/>
      <c r="AG398" s="185"/>
      <c r="AH398" s="185"/>
      <c r="AI398" s="185"/>
      <c r="AJ398" s="185"/>
      <c r="AK398" s="185"/>
      <c r="AL398" s="201"/>
      <c r="AM398" s="167"/>
      <c r="AN398" s="143"/>
      <c r="AO398" s="143"/>
      <c r="AP398" s="143"/>
      <c r="AQ398" s="143"/>
      <c r="AR398" s="143"/>
      <c r="AS398" s="143"/>
      <c r="AT398" s="143"/>
      <c r="AU398" s="143"/>
      <c r="AV398" s="143"/>
      <c r="AW398" s="143"/>
      <c r="AX398" s="143"/>
      <c r="AY398" s="143"/>
      <c r="AZ398" s="143"/>
      <c r="BA398" s="143"/>
      <c r="BB398" s="143"/>
      <c r="BC398" s="143"/>
      <c r="BD398" s="143"/>
      <c r="BE398" s="143"/>
      <c r="BF398" s="143"/>
      <c r="BG398" s="143"/>
      <c r="BH398" s="143"/>
      <c r="BI398" s="143"/>
      <c r="BJ398" s="143"/>
      <c r="BK398" s="143"/>
      <c r="BL398" s="143"/>
      <c r="BM398" s="143"/>
      <c r="BN398" s="143"/>
      <c r="BO398" s="143"/>
      <c r="BP398" s="143"/>
      <c r="BQ398" s="143"/>
      <c r="BR398" s="143"/>
      <c r="BS398" s="143"/>
      <c r="BT398" s="143"/>
    </row>
    <row r="399" spans="1:72" x14ac:dyDescent="0.35">
      <c r="A399" s="185"/>
      <c r="B399" s="179"/>
      <c r="C399" s="185"/>
      <c r="D399" s="185"/>
      <c r="E399" s="185"/>
      <c r="F399" s="185"/>
      <c r="G399" s="185"/>
      <c r="H399" s="185"/>
      <c r="I399" s="185"/>
      <c r="J399" s="185"/>
      <c r="K399" s="185"/>
      <c r="L399" s="185"/>
      <c r="M399" s="185"/>
      <c r="N399" s="185"/>
      <c r="O399" s="185"/>
      <c r="P399" s="185"/>
      <c r="Q399" s="185"/>
      <c r="R399" s="185"/>
      <c r="S399" s="185"/>
      <c r="T399" s="185"/>
      <c r="U399" s="185"/>
      <c r="V399" s="185"/>
      <c r="W399" s="185"/>
      <c r="X399" s="185"/>
      <c r="Y399" s="185"/>
      <c r="Z399" s="185"/>
      <c r="AA399" s="185"/>
      <c r="AB399" s="185"/>
      <c r="AC399" s="185"/>
      <c r="AD399" s="185"/>
      <c r="AE399" s="185"/>
      <c r="AF399" s="185"/>
      <c r="AG399" s="185"/>
      <c r="AH399" s="185"/>
      <c r="AI399" s="185"/>
      <c r="AJ399" s="185"/>
      <c r="AK399" s="185"/>
      <c r="AL399" s="201"/>
      <c r="AM399" s="167"/>
      <c r="AN399" s="143"/>
      <c r="AO399" s="143"/>
      <c r="AP399" s="143"/>
      <c r="AQ399" s="143"/>
      <c r="AR399" s="143"/>
      <c r="AS399" s="143"/>
      <c r="AT399" s="143"/>
      <c r="AU399" s="143"/>
      <c r="AV399" s="143"/>
      <c r="AW399" s="143"/>
      <c r="AX399" s="143"/>
      <c r="AY399" s="143"/>
      <c r="AZ399" s="143"/>
      <c r="BA399" s="143"/>
      <c r="BB399" s="143"/>
      <c r="BC399" s="143"/>
      <c r="BD399" s="143"/>
      <c r="BE399" s="143"/>
      <c r="BF399" s="143"/>
      <c r="BG399" s="143"/>
      <c r="BH399" s="143"/>
      <c r="BI399" s="143"/>
      <c r="BJ399" s="143"/>
      <c r="BK399" s="143"/>
      <c r="BL399" s="143"/>
      <c r="BM399" s="143"/>
      <c r="BN399" s="143"/>
      <c r="BO399" s="143"/>
      <c r="BP399" s="143"/>
      <c r="BQ399" s="143"/>
      <c r="BR399" s="143"/>
      <c r="BS399" s="143"/>
      <c r="BT399" s="143"/>
    </row>
    <row r="400" spans="1:72" x14ac:dyDescent="0.35">
      <c r="A400" s="185"/>
      <c r="B400" s="179"/>
      <c r="C400" s="185"/>
      <c r="D400" s="185"/>
      <c r="E400" s="185"/>
      <c r="F400" s="185"/>
      <c r="G400" s="185"/>
      <c r="H400" s="185"/>
      <c r="I400" s="185"/>
      <c r="J400" s="185"/>
      <c r="K400" s="185"/>
      <c r="L400" s="185"/>
      <c r="M400" s="185"/>
      <c r="N400" s="185"/>
      <c r="O400" s="185"/>
      <c r="P400" s="185"/>
      <c r="Q400" s="185"/>
      <c r="R400" s="185"/>
      <c r="S400" s="185"/>
      <c r="T400" s="185"/>
      <c r="U400" s="185"/>
      <c r="V400" s="185"/>
      <c r="W400" s="185"/>
      <c r="X400" s="185"/>
      <c r="Y400" s="185"/>
      <c r="Z400" s="185"/>
      <c r="AA400" s="185"/>
      <c r="AB400" s="185"/>
      <c r="AC400" s="185"/>
      <c r="AD400" s="185"/>
      <c r="AE400" s="185"/>
      <c r="AF400" s="185"/>
      <c r="AG400" s="185"/>
      <c r="AH400" s="185"/>
      <c r="AI400" s="185"/>
      <c r="AJ400" s="185"/>
      <c r="AK400" s="185"/>
      <c r="AL400" s="201"/>
      <c r="AM400" s="167"/>
      <c r="AN400" s="143"/>
      <c r="AO400" s="143"/>
      <c r="AP400" s="143"/>
      <c r="AQ400" s="143"/>
      <c r="AR400" s="143"/>
      <c r="AS400" s="143"/>
      <c r="AT400" s="143"/>
      <c r="AU400" s="143"/>
      <c r="AV400" s="143"/>
      <c r="AW400" s="143"/>
      <c r="AX400" s="143"/>
      <c r="AY400" s="143"/>
      <c r="AZ400" s="143"/>
      <c r="BA400" s="143"/>
      <c r="BB400" s="143"/>
      <c r="BC400" s="143"/>
      <c r="BD400" s="143"/>
      <c r="BE400" s="143"/>
      <c r="BF400" s="143"/>
      <c r="BG400" s="143"/>
      <c r="BH400" s="143"/>
      <c r="BI400" s="143"/>
      <c r="BJ400" s="143"/>
      <c r="BK400" s="143"/>
      <c r="BL400" s="143"/>
      <c r="BM400" s="143"/>
      <c r="BN400" s="143"/>
      <c r="BO400" s="143"/>
      <c r="BP400" s="143"/>
      <c r="BQ400" s="143"/>
      <c r="BR400" s="143"/>
      <c r="BS400" s="143"/>
      <c r="BT400" s="143"/>
    </row>
    <row r="401" spans="1:72" x14ac:dyDescent="0.35">
      <c r="A401" s="185"/>
      <c r="B401" s="179"/>
      <c r="C401" s="185"/>
      <c r="D401" s="185"/>
      <c r="E401" s="185"/>
      <c r="F401" s="185"/>
      <c r="G401" s="185"/>
      <c r="H401" s="185"/>
      <c r="I401" s="185"/>
      <c r="J401" s="185"/>
      <c r="K401" s="185"/>
      <c r="L401" s="185"/>
      <c r="M401" s="185"/>
      <c r="N401" s="185"/>
      <c r="O401" s="185"/>
      <c r="P401" s="185"/>
      <c r="Q401" s="185"/>
      <c r="R401" s="185"/>
      <c r="S401" s="185"/>
      <c r="T401" s="185"/>
      <c r="U401" s="185"/>
      <c r="V401" s="185"/>
      <c r="W401" s="185"/>
      <c r="X401" s="185"/>
      <c r="Y401" s="185"/>
      <c r="Z401" s="185"/>
      <c r="AA401" s="185"/>
      <c r="AB401" s="185"/>
      <c r="AC401" s="185"/>
      <c r="AD401" s="185"/>
      <c r="AE401" s="185"/>
      <c r="AF401" s="185"/>
      <c r="AG401" s="185"/>
      <c r="AH401" s="185"/>
      <c r="AI401" s="185"/>
      <c r="AJ401" s="185"/>
      <c r="AK401" s="185"/>
      <c r="AL401" s="201"/>
      <c r="AM401" s="167"/>
      <c r="AN401" s="143"/>
      <c r="AO401" s="143"/>
      <c r="AP401" s="143"/>
      <c r="AQ401" s="143"/>
      <c r="AR401" s="143"/>
      <c r="AS401" s="143"/>
      <c r="AT401" s="143"/>
      <c r="AU401" s="143"/>
      <c r="AV401" s="143"/>
      <c r="AW401" s="143"/>
      <c r="AX401" s="143"/>
      <c r="AY401" s="143"/>
      <c r="AZ401" s="143"/>
      <c r="BA401" s="143"/>
      <c r="BB401" s="143"/>
      <c r="BC401" s="143"/>
      <c r="BD401" s="143"/>
      <c r="BE401" s="143"/>
      <c r="BF401" s="143"/>
      <c r="BG401" s="143"/>
      <c r="BH401" s="143"/>
      <c r="BI401" s="143"/>
      <c r="BJ401" s="143"/>
      <c r="BK401" s="143"/>
      <c r="BL401" s="143"/>
      <c r="BM401" s="143"/>
      <c r="BN401" s="143"/>
      <c r="BO401" s="143"/>
      <c r="BP401" s="143"/>
      <c r="BQ401" s="143"/>
      <c r="BR401" s="143"/>
      <c r="BS401" s="143"/>
      <c r="BT401" s="143"/>
    </row>
    <row r="402" spans="1:72" x14ac:dyDescent="0.35">
      <c r="A402" s="185"/>
      <c r="B402" s="179"/>
      <c r="C402" s="185"/>
      <c r="D402" s="185"/>
      <c r="E402" s="185"/>
      <c r="F402" s="185"/>
      <c r="G402" s="185"/>
      <c r="H402" s="185"/>
      <c r="I402" s="185"/>
      <c r="J402" s="185"/>
      <c r="K402" s="185"/>
      <c r="L402" s="185"/>
      <c r="M402" s="185"/>
      <c r="N402" s="185"/>
      <c r="O402" s="185"/>
      <c r="P402" s="185"/>
      <c r="Q402" s="185"/>
      <c r="R402" s="185"/>
      <c r="S402" s="185"/>
      <c r="T402" s="185"/>
      <c r="U402" s="185"/>
      <c r="V402" s="185"/>
      <c r="W402" s="185"/>
      <c r="X402" s="185"/>
      <c r="Y402" s="185"/>
      <c r="Z402" s="185"/>
      <c r="AA402" s="185"/>
      <c r="AB402" s="185"/>
      <c r="AC402" s="185"/>
      <c r="AD402" s="185"/>
      <c r="AE402" s="185"/>
      <c r="AF402" s="185"/>
      <c r="AG402" s="185"/>
      <c r="AH402" s="185"/>
      <c r="AI402" s="185"/>
      <c r="AJ402" s="185"/>
      <c r="AK402" s="185"/>
      <c r="AL402" s="201"/>
      <c r="AM402" s="167"/>
      <c r="AN402" s="143"/>
      <c r="AO402" s="143"/>
      <c r="AP402" s="143"/>
      <c r="AQ402" s="143"/>
      <c r="AR402" s="143"/>
      <c r="AS402" s="143"/>
      <c r="AT402" s="143"/>
      <c r="AU402" s="143"/>
      <c r="AV402" s="143"/>
      <c r="AW402" s="143"/>
      <c r="AX402" s="143"/>
      <c r="AY402" s="143"/>
      <c r="AZ402" s="143"/>
      <c r="BA402" s="143"/>
      <c r="BB402" s="143"/>
      <c r="BC402" s="143"/>
      <c r="BD402" s="143"/>
      <c r="BE402" s="143"/>
      <c r="BF402" s="143"/>
      <c r="BG402" s="143"/>
      <c r="BH402" s="143"/>
      <c r="BI402" s="143"/>
      <c r="BJ402" s="143"/>
      <c r="BK402" s="143"/>
      <c r="BL402" s="143"/>
      <c r="BM402" s="143"/>
      <c r="BN402" s="143"/>
      <c r="BO402" s="143"/>
      <c r="BP402" s="143"/>
      <c r="BQ402" s="143"/>
      <c r="BR402" s="143"/>
      <c r="BS402" s="143"/>
      <c r="BT402" s="143"/>
    </row>
    <row r="403" spans="1:72" x14ac:dyDescent="0.35">
      <c r="A403" s="185"/>
      <c r="B403" s="179"/>
      <c r="C403" s="185"/>
      <c r="D403" s="185"/>
      <c r="E403" s="185"/>
      <c r="F403" s="185"/>
      <c r="G403" s="185"/>
      <c r="H403" s="185"/>
      <c r="I403" s="185"/>
      <c r="J403" s="185"/>
      <c r="K403" s="185"/>
      <c r="L403" s="185"/>
      <c r="M403" s="185"/>
      <c r="N403" s="185"/>
      <c r="O403" s="185"/>
      <c r="P403" s="185"/>
      <c r="Q403" s="185"/>
      <c r="R403" s="185"/>
      <c r="S403" s="185"/>
      <c r="T403" s="185"/>
      <c r="U403" s="185"/>
      <c r="V403" s="185"/>
      <c r="W403" s="185"/>
      <c r="X403" s="185"/>
      <c r="Y403" s="185"/>
      <c r="Z403" s="185"/>
      <c r="AA403" s="185"/>
      <c r="AB403" s="185"/>
      <c r="AC403" s="185"/>
      <c r="AD403" s="185"/>
      <c r="AE403" s="185"/>
      <c r="AF403" s="185"/>
      <c r="AG403" s="185"/>
      <c r="AH403" s="185"/>
      <c r="AI403" s="185"/>
      <c r="AJ403" s="185"/>
      <c r="AK403" s="185"/>
      <c r="AL403" s="201"/>
      <c r="AM403" s="167"/>
      <c r="AN403" s="143"/>
      <c r="AO403" s="143"/>
      <c r="AP403" s="143"/>
      <c r="AQ403" s="143"/>
      <c r="AR403" s="143"/>
      <c r="AS403" s="143"/>
      <c r="AT403" s="143"/>
      <c r="AU403" s="143"/>
      <c r="AV403" s="143"/>
      <c r="AW403" s="143"/>
      <c r="AX403" s="143"/>
      <c r="AY403" s="143"/>
      <c r="AZ403" s="143"/>
      <c r="BA403" s="143"/>
      <c r="BB403" s="143"/>
      <c r="BC403" s="143"/>
      <c r="BD403" s="143"/>
      <c r="BE403" s="143"/>
      <c r="BF403" s="143"/>
      <c r="BG403" s="143"/>
      <c r="BH403" s="143"/>
      <c r="BI403" s="143"/>
      <c r="BJ403" s="143"/>
      <c r="BK403" s="143"/>
      <c r="BL403" s="143"/>
      <c r="BM403" s="143"/>
      <c r="BN403" s="143"/>
      <c r="BO403" s="143"/>
      <c r="BP403" s="143"/>
      <c r="BQ403" s="143"/>
      <c r="BR403" s="143"/>
      <c r="BS403" s="143"/>
      <c r="BT403" s="143"/>
    </row>
    <row r="404" spans="1:72" x14ac:dyDescent="0.35">
      <c r="A404" s="185"/>
      <c r="B404" s="179"/>
      <c r="C404" s="185"/>
      <c r="D404" s="185"/>
      <c r="E404" s="185"/>
      <c r="F404" s="185"/>
      <c r="G404" s="185"/>
      <c r="H404" s="185"/>
      <c r="I404" s="185"/>
      <c r="J404" s="185"/>
      <c r="K404" s="185"/>
      <c r="L404" s="185"/>
      <c r="M404" s="185"/>
      <c r="N404" s="185"/>
      <c r="O404" s="185"/>
      <c r="P404" s="185"/>
      <c r="Q404" s="185"/>
      <c r="R404" s="185"/>
      <c r="S404" s="185"/>
      <c r="T404" s="185"/>
      <c r="U404" s="185"/>
      <c r="V404" s="185"/>
      <c r="W404" s="185"/>
      <c r="X404" s="185"/>
      <c r="Y404" s="185"/>
      <c r="Z404" s="185"/>
      <c r="AA404" s="185"/>
      <c r="AB404" s="185"/>
      <c r="AC404" s="185"/>
      <c r="AD404" s="185"/>
      <c r="AE404" s="185"/>
      <c r="AF404" s="185"/>
      <c r="AG404" s="185"/>
      <c r="AH404" s="185"/>
      <c r="AI404" s="185"/>
      <c r="AJ404" s="185"/>
      <c r="AK404" s="185"/>
      <c r="AL404" s="201"/>
      <c r="AM404" s="167"/>
      <c r="AN404" s="143"/>
      <c r="AO404" s="143"/>
      <c r="AP404" s="143"/>
      <c r="AQ404" s="143"/>
      <c r="AR404" s="143"/>
      <c r="AS404" s="143"/>
      <c r="AT404" s="143"/>
      <c r="AU404" s="143"/>
      <c r="AV404" s="143"/>
      <c r="AW404" s="143"/>
      <c r="AX404" s="143"/>
      <c r="AY404" s="143"/>
      <c r="AZ404" s="143"/>
      <c r="BA404" s="143"/>
      <c r="BB404" s="143"/>
      <c r="BC404" s="143"/>
      <c r="BD404" s="143"/>
      <c r="BE404" s="143"/>
      <c r="BF404" s="143"/>
      <c r="BG404" s="143"/>
      <c r="BH404" s="143"/>
      <c r="BI404" s="143"/>
      <c r="BJ404" s="143"/>
      <c r="BK404" s="143"/>
      <c r="BL404" s="143"/>
      <c r="BM404" s="143"/>
      <c r="BN404" s="143"/>
      <c r="BO404" s="143"/>
      <c r="BP404" s="143"/>
      <c r="BQ404" s="143"/>
      <c r="BR404" s="143"/>
      <c r="BS404" s="143"/>
      <c r="BT404" s="143"/>
    </row>
    <row r="405" spans="1:72" x14ac:dyDescent="0.35">
      <c r="A405" s="185"/>
      <c r="B405" s="179"/>
      <c r="C405" s="185"/>
      <c r="D405" s="185"/>
      <c r="E405" s="185"/>
      <c r="F405" s="185"/>
      <c r="G405" s="185"/>
      <c r="H405" s="185"/>
      <c r="I405" s="185"/>
      <c r="J405" s="185"/>
      <c r="K405" s="185"/>
      <c r="L405" s="185"/>
      <c r="M405" s="185"/>
      <c r="N405" s="185"/>
      <c r="O405" s="185"/>
      <c r="P405" s="185"/>
      <c r="Q405" s="185"/>
      <c r="R405" s="185"/>
      <c r="S405" s="185"/>
      <c r="T405" s="185"/>
      <c r="U405" s="185"/>
      <c r="V405" s="185"/>
      <c r="W405" s="185"/>
      <c r="X405" s="185"/>
      <c r="Y405" s="185"/>
      <c r="Z405" s="185"/>
      <c r="AA405" s="185"/>
      <c r="AB405" s="185"/>
      <c r="AC405" s="185"/>
      <c r="AD405" s="185"/>
      <c r="AE405" s="185"/>
      <c r="AF405" s="185"/>
      <c r="AG405" s="185"/>
      <c r="AH405" s="185"/>
      <c r="AI405" s="185"/>
      <c r="AJ405" s="185"/>
      <c r="AK405" s="185"/>
      <c r="AL405" s="201"/>
      <c r="AM405" s="167"/>
      <c r="AN405" s="143"/>
      <c r="AO405" s="143"/>
      <c r="AP405" s="143"/>
      <c r="AQ405" s="143"/>
      <c r="AR405" s="143"/>
      <c r="AS405" s="143"/>
      <c r="AT405" s="143"/>
      <c r="AU405" s="143"/>
      <c r="AV405" s="143"/>
      <c r="AW405" s="143"/>
      <c r="AX405" s="143"/>
      <c r="AY405" s="143"/>
      <c r="AZ405" s="143"/>
      <c r="BA405" s="143"/>
      <c r="BB405" s="143"/>
      <c r="BC405" s="143"/>
      <c r="BD405" s="143"/>
      <c r="BE405" s="143"/>
      <c r="BF405" s="143"/>
      <c r="BG405" s="143"/>
      <c r="BH405" s="143"/>
      <c r="BI405" s="143"/>
      <c r="BJ405" s="143"/>
      <c r="BK405" s="143"/>
      <c r="BL405" s="143"/>
      <c r="BM405" s="143"/>
      <c r="BN405" s="143"/>
      <c r="BO405" s="143"/>
      <c r="BP405" s="143"/>
      <c r="BQ405" s="143"/>
      <c r="BR405" s="143"/>
      <c r="BS405" s="143"/>
      <c r="BT405" s="143"/>
    </row>
    <row r="406" spans="1:72" x14ac:dyDescent="0.35">
      <c r="A406" s="185"/>
      <c r="B406" s="179"/>
      <c r="C406" s="185"/>
      <c r="D406" s="185"/>
      <c r="E406" s="185"/>
      <c r="F406" s="185"/>
      <c r="G406" s="185"/>
      <c r="H406" s="185"/>
      <c r="I406" s="185"/>
      <c r="J406" s="185"/>
      <c r="K406" s="185"/>
      <c r="L406" s="185"/>
      <c r="M406" s="185"/>
      <c r="N406" s="185"/>
      <c r="O406" s="185"/>
      <c r="P406" s="185"/>
      <c r="Q406" s="185"/>
      <c r="R406" s="185"/>
      <c r="S406" s="185"/>
      <c r="T406" s="185"/>
      <c r="U406" s="185"/>
      <c r="V406" s="185"/>
      <c r="W406" s="185"/>
      <c r="X406" s="185"/>
      <c r="Y406" s="185"/>
      <c r="Z406" s="185"/>
      <c r="AA406" s="185"/>
      <c r="AB406" s="185"/>
      <c r="AC406" s="185"/>
      <c r="AD406" s="185"/>
      <c r="AE406" s="185"/>
      <c r="AF406" s="185"/>
      <c r="AG406" s="185"/>
      <c r="AH406" s="185"/>
      <c r="AI406" s="185"/>
      <c r="AJ406" s="185"/>
      <c r="AK406" s="185"/>
      <c r="AL406" s="201"/>
      <c r="AM406" s="167"/>
      <c r="AN406" s="143"/>
      <c r="AO406" s="143"/>
      <c r="AP406" s="143"/>
      <c r="AQ406" s="143"/>
      <c r="AR406" s="143"/>
      <c r="AS406" s="143"/>
      <c r="AT406" s="143"/>
      <c r="AU406" s="143"/>
      <c r="AV406" s="143"/>
      <c r="AW406" s="143"/>
      <c r="AX406" s="143"/>
      <c r="AY406" s="143"/>
      <c r="AZ406" s="143"/>
      <c r="BA406" s="143"/>
      <c r="BB406" s="143"/>
      <c r="BC406" s="143"/>
      <c r="BD406" s="143"/>
      <c r="BE406" s="143"/>
      <c r="BF406" s="143"/>
      <c r="BG406" s="143"/>
      <c r="BH406" s="143"/>
      <c r="BI406" s="143"/>
      <c r="BJ406" s="143"/>
      <c r="BK406" s="143"/>
      <c r="BL406" s="143"/>
      <c r="BM406" s="143"/>
      <c r="BN406" s="143"/>
      <c r="BO406" s="143"/>
      <c r="BP406" s="143"/>
      <c r="BQ406" s="143"/>
      <c r="BR406" s="143"/>
      <c r="BS406" s="143"/>
      <c r="BT406" s="143"/>
    </row>
    <row r="407" spans="1:72" x14ac:dyDescent="0.35">
      <c r="A407" s="185"/>
      <c r="B407" s="179"/>
      <c r="C407" s="185"/>
      <c r="D407" s="185"/>
      <c r="E407" s="185"/>
      <c r="F407" s="185"/>
      <c r="G407" s="185"/>
      <c r="H407" s="185"/>
      <c r="I407" s="185"/>
      <c r="J407" s="185"/>
      <c r="K407" s="185"/>
      <c r="L407" s="185"/>
      <c r="M407" s="185"/>
      <c r="N407" s="185"/>
      <c r="O407" s="185"/>
      <c r="P407" s="185"/>
      <c r="Q407" s="185"/>
      <c r="R407" s="185"/>
      <c r="S407" s="185"/>
      <c r="T407" s="185"/>
      <c r="U407" s="185"/>
      <c r="V407" s="185"/>
      <c r="W407" s="185"/>
      <c r="X407" s="185"/>
      <c r="Y407" s="185"/>
      <c r="Z407" s="185"/>
      <c r="AA407" s="185"/>
      <c r="AB407" s="185"/>
      <c r="AC407" s="185"/>
      <c r="AD407" s="185"/>
      <c r="AE407" s="185"/>
      <c r="AF407" s="185"/>
      <c r="AG407" s="185"/>
      <c r="AH407" s="185"/>
      <c r="AI407" s="185"/>
      <c r="AJ407" s="185"/>
      <c r="AK407" s="185"/>
      <c r="AL407" s="201"/>
      <c r="AM407" s="167"/>
      <c r="AN407" s="143"/>
      <c r="AO407" s="143"/>
      <c r="AP407" s="143"/>
      <c r="AQ407" s="143"/>
      <c r="AR407" s="143"/>
      <c r="AS407" s="143"/>
      <c r="AT407" s="143"/>
      <c r="AU407" s="143"/>
      <c r="AV407" s="143"/>
      <c r="AW407" s="143"/>
      <c r="AX407" s="143"/>
      <c r="AY407" s="143"/>
      <c r="AZ407" s="143"/>
      <c r="BA407" s="143"/>
      <c r="BB407" s="143"/>
      <c r="BC407" s="143"/>
      <c r="BD407" s="143"/>
      <c r="BE407" s="143"/>
      <c r="BF407" s="143"/>
      <c r="BG407" s="143"/>
      <c r="BH407" s="143"/>
      <c r="BI407" s="143"/>
      <c r="BJ407" s="143"/>
      <c r="BK407" s="143"/>
      <c r="BL407" s="143"/>
      <c r="BM407" s="143"/>
      <c r="BN407" s="143"/>
      <c r="BO407" s="143"/>
      <c r="BP407" s="143"/>
      <c r="BQ407" s="143"/>
      <c r="BR407" s="143"/>
      <c r="BS407" s="143"/>
      <c r="BT407" s="143"/>
    </row>
    <row r="408" spans="1:72" x14ac:dyDescent="0.35">
      <c r="A408" s="185"/>
      <c r="B408" s="179"/>
      <c r="C408" s="185"/>
      <c r="D408" s="185"/>
      <c r="E408" s="185"/>
      <c r="F408" s="185"/>
      <c r="G408" s="185"/>
      <c r="H408" s="185"/>
      <c r="I408" s="185"/>
      <c r="J408" s="185"/>
      <c r="K408" s="185"/>
      <c r="L408" s="185"/>
      <c r="M408" s="185"/>
      <c r="N408" s="185"/>
      <c r="O408" s="185"/>
      <c r="P408" s="185"/>
      <c r="Q408" s="185"/>
      <c r="R408" s="185"/>
      <c r="S408" s="185"/>
      <c r="T408" s="185"/>
      <c r="U408" s="185"/>
      <c r="V408" s="185"/>
      <c r="W408" s="185"/>
      <c r="X408" s="185"/>
      <c r="Y408" s="185"/>
      <c r="Z408" s="185"/>
      <c r="AA408" s="185"/>
      <c r="AB408" s="185"/>
      <c r="AC408" s="185"/>
      <c r="AD408" s="185"/>
      <c r="AE408" s="185"/>
      <c r="AF408" s="185"/>
      <c r="AG408" s="185"/>
      <c r="AH408" s="185"/>
      <c r="AI408" s="185"/>
      <c r="AJ408" s="185"/>
      <c r="AK408" s="185"/>
      <c r="AL408" s="201"/>
      <c r="AM408" s="167"/>
      <c r="AN408" s="143"/>
      <c r="AO408" s="143"/>
      <c r="AP408" s="143"/>
      <c r="AQ408" s="143"/>
      <c r="AR408" s="143"/>
      <c r="AS408" s="143"/>
      <c r="AT408" s="143"/>
      <c r="AU408" s="143"/>
      <c r="AV408" s="143"/>
      <c r="AW408" s="143"/>
      <c r="AX408" s="143"/>
      <c r="AY408" s="143"/>
      <c r="AZ408" s="143"/>
      <c r="BA408" s="143"/>
      <c r="BB408" s="143"/>
      <c r="BC408" s="143"/>
      <c r="BD408" s="143"/>
      <c r="BE408" s="143"/>
      <c r="BF408" s="143"/>
      <c r="BG408" s="143"/>
      <c r="BH408" s="143"/>
      <c r="BI408" s="143"/>
      <c r="BJ408" s="143"/>
      <c r="BK408" s="143"/>
      <c r="BL408" s="143"/>
      <c r="BM408" s="143"/>
      <c r="BN408" s="143"/>
      <c r="BO408" s="143"/>
      <c r="BP408" s="143"/>
      <c r="BQ408" s="143"/>
      <c r="BR408" s="143"/>
      <c r="BS408" s="143"/>
      <c r="BT408" s="143"/>
    </row>
    <row r="409" spans="1:72" x14ac:dyDescent="0.35">
      <c r="A409" s="185"/>
      <c r="B409" s="179"/>
      <c r="C409" s="185"/>
      <c r="D409" s="185"/>
      <c r="E409" s="185"/>
      <c r="F409" s="185"/>
      <c r="G409" s="185"/>
      <c r="H409" s="185"/>
      <c r="I409" s="185"/>
      <c r="J409" s="185"/>
      <c r="K409" s="185"/>
      <c r="L409" s="185"/>
      <c r="M409" s="185"/>
      <c r="N409" s="185"/>
      <c r="O409" s="185"/>
      <c r="P409" s="185"/>
      <c r="Q409" s="185"/>
      <c r="R409" s="185"/>
      <c r="S409" s="185"/>
      <c r="T409" s="185"/>
      <c r="U409" s="185"/>
      <c r="V409" s="185"/>
      <c r="W409" s="185"/>
      <c r="X409" s="185"/>
      <c r="Y409" s="185"/>
      <c r="Z409" s="185"/>
      <c r="AA409" s="185"/>
      <c r="AB409" s="185"/>
      <c r="AC409" s="185"/>
      <c r="AD409" s="185"/>
      <c r="AE409" s="185"/>
      <c r="AF409" s="185"/>
      <c r="AG409" s="185"/>
      <c r="AH409" s="185"/>
      <c r="AI409" s="185"/>
      <c r="AJ409" s="185"/>
      <c r="AK409" s="185"/>
      <c r="AL409" s="201"/>
      <c r="AM409" s="167"/>
      <c r="AN409" s="143"/>
      <c r="AO409" s="143"/>
      <c r="AP409" s="143"/>
      <c r="AQ409" s="143"/>
      <c r="AR409" s="143"/>
      <c r="AS409" s="143"/>
      <c r="AT409" s="143"/>
      <c r="AU409" s="143"/>
      <c r="AV409" s="143"/>
      <c r="AW409" s="143"/>
      <c r="AX409" s="143"/>
      <c r="AY409" s="143"/>
      <c r="AZ409" s="143"/>
      <c r="BA409" s="143"/>
      <c r="BB409" s="143"/>
      <c r="BC409" s="143"/>
      <c r="BD409" s="143"/>
      <c r="BE409" s="143"/>
      <c r="BF409" s="143"/>
      <c r="BG409" s="143"/>
      <c r="BH409" s="143"/>
      <c r="BI409" s="143"/>
      <c r="BJ409" s="143"/>
      <c r="BK409" s="143"/>
      <c r="BL409" s="143"/>
      <c r="BM409" s="143"/>
      <c r="BN409" s="143"/>
      <c r="BO409" s="143"/>
      <c r="BP409" s="143"/>
      <c r="BQ409" s="143"/>
      <c r="BR409" s="143"/>
      <c r="BS409" s="143"/>
      <c r="BT409" s="143"/>
    </row>
    <row r="410" spans="1:72" x14ac:dyDescent="0.35">
      <c r="A410" s="185"/>
      <c r="B410" s="179"/>
      <c r="C410" s="185"/>
      <c r="D410" s="185"/>
      <c r="E410" s="185"/>
      <c r="F410" s="185"/>
      <c r="G410" s="185"/>
      <c r="H410" s="185"/>
      <c r="I410" s="185"/>
      <c r="J410" s="185"/>
      <c r="K410" s="185"/>
      <c r="L410" s="185"/>
      <c r="M410" s="185"/>
      <c r="N410" s="185"/>
      <c r="O410" s="185"/>
      <c r="P410" s="185"/>
      <c r="Q410" s="185"/>
      <c r="R410" s="185"/>
      <c r="S410" s="185"/>
      <c r="T410" s="185"/>
      <c r="U410" s="185"/>
      <c r="V410" s="185"/>
      <c r="W410" s="185"/>
      <c r="X410" s="185"/>
      <c r="Y410" s="185"/>
      <c r="Z410" s="185"/>
      <c r="AA410" s="185"/>
      <c r="AB410" s="185"/>
      <c r="AC410" s="185"/>
      <c r="AD410" s="185"/>
      <c r="AE410" s="185"/>
      <c r="AF410" s="185"/>
      <c r="AG410" s="185"/>
      <c r="AH410" s="185"/>
      <c r="AI410" s="185"/>
      <c r="AJ410" s="185"/>
      <c r="AK410" s="185"/>
      <c r="AL410" s="201"/>
      <c r="AM410" s="167"/>
      <c r="AN410" s="143"/>
      <c r="AO410" s="143"/>
      <c r="AP410" s="143"/>
      <c r="AQ410" s="143"/>
      <c r="AR410" s="143"/>
      <c r="AS410" s="143"/>
      <c r="AT410" s="143"/>
      <c r="AU410" s="143"/>
      <c r="AV410" s="143"/>
      <c r="AW410" s="143"/>
      <c r="AX410" s="143"/>
      <c r="AY410" s="143"/>
      <c r="AZ410" s="143"/>
      <c r="BA410" s="143"/>
      <c r="BB410" s="143"/>
      <c r="BC410" s="143"/>
      <c r="BD410" s="143"/>
      <c r="BE410" s="143"/>
      <c r="BF410" s="143"/>
      <c r="BG410" s="143"/>
      <c r="BH410" s="143"/>
      <c r="BI410" s="143"/>
      <c r="BJ410" s="143"/>
      <c r="BK410" s="143"/>
      <c r="BL410" s="143"/>
      <c r="BM410" s="143"/>
      <c r="BN410" s="143"/>
      <c r="BO410" s="143"/>
      <c r="BP410" s="143"/>
      <c r="BQ410" s="143"/>
      <c r="BR410" s="143"/>
      <c r="BS410" s="143"/>
      <c r="BT410" s="143"/>
    </row>
    <row r="411" spans="1:72" x14ac:dyDescent="0.35">
      <c r="A411" s="185"/>
      <c r="B411" s="179"/>
      <c r="C411" s="185"/>
      <c r="D411" s="185"/>
      <c r="E411" s="185"/>
      <c r="F411" s="185"/>
      <c r="G411" s="185"/>
      <c r="H411" s="185"/>
      <c r="I411" s="185"/>
      <c r="J411" s="185"/>
      <c r="K411" s="185"/>
      <c r="L411" s="185"/>
      <c r="M411" s="185"/>
      <c r="N411" s="185"/>
      <c r="O411" s="185"/>
      <c r="P411" s="185"/>
      <c r="Q411" s="185"/>
      <c r="R411" s="185"/>
      <c r="S411" s="185"/>
      <c r="T411" s="185"/>
      <c r="U411" s="185"/>
      <c r="V411" s="185"/>
      <c r="W411" s="185"/>
      <c r="X411" s="185"/>
      <c r="Y411" s="185"/>
      <c r="Z411" s="185"/>
      <c r="AA411" s="185"/>
      <c r="AB411" s="185"/>
      <c r="AC411" s="185"/>
      <c r="AD411" s="185"/>
      <c r="AE411" s="185"/>
      <c r="AF411" s="185"/>
      <c r="AG411" s="185"/>
      <c r="AH411" s="185"/>
      <c r="AI411" s="185"/>
      <c r="AJ411" s="185"/>
      <c r="AK411" s="185"/>
      <c r="AL411" s="201"/>
      <c r="AM411" s="167"/>
      <c r="AN411" s="143"/>
      <c r="AO411" s="143"/>
      <c r="AP411" s="143"/>
      <c r="AQ411" s="143"/>
      <c r="AR411" s="143"/>
      <c r="AS411" s="143"/>
      <c r="AT411" s="143"/>
      <c r="AU411" s="143"/>
      <c r="AV411" s="143"/>
      <c r="AW411" s="143"/>
      <c r="AX411" s="143"/>
      <c r="AY411" s="143"/>
      <c r="AZ411" s="143"/>
      <c r="BA411" s="143"/>
      <c r="BB411" s="143"/>
      <c r="BC411" s="143"/>
      <c r="BD411" s="143"/>
      <c r="BE411" s="143"/>
      <c r="BF411" s="143"/>
      <c r="BG411" s="143"/>
      <c r="BH411" s="143"/>
      <c r="BI411" s="143"/>
      <c r="BJ411" s="143"/>
      <c r="BK411" s="143"/>
      <c r="BL411" s="143"/>
      <c r="BM411" s="143"/>
      <c r="BN411" s="143"/>
      <c r="BO411" s="143"/>
      <c r="BP411" s="143"/>
      <c r="BQ411" s="143"/>
      <c r="BR411" s="143"/>
      <c r="BS411" s="143"/>
      <c r="BT411" s="143"/>
    </row>
    <row r="412" spans="1:72" x14ac:dyDescent="0.35">
      <c r="A412" s="185"/>
      <c r="B412" s="179"/>
      <c r="C412" s="185"/>
      <c r="D412" s="185"/>
      <c r="E412" s="185"/>
      <c r="F412" s="185"/>
      <c r="G412" s="185"/>
      <c r="H412" s="185"/>
      <c r="I412" s="185"/>
      <c r="J412" s="185"/>
      <c r="K412" s="185"/>
      <c r="L412" s="185"/>
      <c r="M412" s="185"/>
      <c r="N412" s="185"/>
      <c r="O412" s="185"/>
      <c r="P412" s="185"/>
      <c r="Q412" s="185"/>
      <c r="R412" s="185"/>
      <c r="S412" s="185"/>
      <c r="T412" s="185"/>
      <c r="U412" s="185"/>
      <c r="V412" s="185"/>
      <c r="W412" s="185"/>
      <c r="X412" s="185"/>
      <c r="Y412" s="185"/>
      <c r="Z412" s="185"/>
      <c r="AA412" s="185"/>
      <c r="AB412" s="185"/>
      <c r="AC412" s="185"/>
      <c r="AD412" s="185"/>
      <c r="AE412" s="185"/>
      <c r="AF412" s="185"/>
      <c r="AG412" s="185"/>
      <c r="AH412" s="185"/>
      <c r="AI412" s="185"/>
      <c r="AJ412" s="185"/>
      <c r="AK412" s="185"/>
      <c r="AL412" s="201"/>
      <c r="AM412" s="167"/>
      <c r="AN412" s="143"/>
      <c r="AO412" s="143"/>
      <c r="AP412" s="143"/>
      <c r="AQ412" s="143"/>
      <c r="AR412" s="143"/>
      <c r="AS412" s="143"/>
      <c r="AT412" s="143"/>
      <c r="AU412" s="143"/>
      <c r="AV412" s="143"/>
      <c r="AW412" s="143"/>
      <c r="AX412" s="143"/>
      <c r="AY412" s="143"/>
      <c r="AZ412" s="143"/>
      <c r="BA412" s="143"/>
      <c r="BB412" s="143"/>
      <c r="BC412" s="143"/>
      <c r="BD412" s="143"/>
      <c r="BE412" s="143"/>
      <c r="BF412" s="143"/>
      <c r="BG412" s="143"/>
      <c r="BH412" s="143"/>
      <c r="BI412" s="143"/>
      <c r="BJ412" s="143"/>
      <c r="BK412" s="143"/>
      <c r="BL412" s="143"/>
      <c r="BM412" s="143"/>
      <c r="BN412" s="143"/>
      <c r="BO412" s="143"/>
      <c r="BP412" s="143"/>
      <c r="BQ412" s="143"/>
      <c r="BR412" s="143"/>
      <c r="BS412" s="143"/>
      <c r="BT412" s="143"/>
    </row>
    <row r="413" spans="1:72" x14ac:dyDescent="0.35">
      <c r="A413" s="185"/>
      <c r="B413" s="179"/>
      <c r="C413" s="185"/>
      <c r="D413" s="185"/>
      <c r="E413" s="185"/>
      <c r="F413" s="185"/>
      <c r="G413" s="185"/>
      <c r="H413" s="185"/>
      <c r="I413" s="185"/>
      <c r="J413" s="185"/>
      <c r="K413" s="185"/>
      <c r="L413" s="185"/>
      <c r="M413" s="185"/>
      <c r="N413" s="185"/>
      <c r="O413" s="185"/>
      <c r="P413" s="185"/>
      <c r="Q413" s="185"/>
      <c r="R413" s="185"/>
      <c r="S413" s="185"/>
      <c r="T413" s="185"/>
      <c r="U413" s="185"/>
      <c r="V413" s="185"/>
      <c r="W413" s="185"/>
      <c r="X413" s="185"/>
      <c r="Y413" s="185"/>
      <c r="Z413" s="185"/>
      <c r="AA413" s="185"/>
      <c r="AB413" s="185"/>
      <c r="AC413" s="185"/>
      <c r="AD413" s="185"/>
      <c r="AE413" s="185"/>
      <c r="AF413" s="185"/>
      <c r="AG413" s="185"/>
      <c r="AH413" s="185"/>
      <c r="AI413" s="185"/>
      <c r="AJ413" s="185"/>
      <c r="AK413" s="185"/>
      <c r="AL413" s="201"/>
      <c r="AM413" s="167"/>
      <c r="AN413" s="143"/>
      <c r="AO413" s="143"/>
      <c r="AP413" s="143"/>
      <c r="AQ413" s="143"/>
      <c r="AR413" s="143"/>
      <c r="AS413" s="143"/>
      <c r="AT413" s="143"/>
      <c r="AU413" s="143"/>
      <c r="AV413" s="143"/>
      <c r="AW413" s="143"/>
      <c r="AX413" s="143"/>
      <c r="AY413" s="143"/>
      <c r="AZ413" s="143"/>
      <c r="BA413" s="143"/>
      <c r="BB413" s="143"/>
      <c r="BC413" s="143"/>
      <c r="BD413" s="143"/>
      <c r="BE413" s="143"/>
      <c r="BF413" s="143"/>
      <c r="BG413" s="143"/>
      <c r="BH413" s="143"/>
      <c r="BI413" s="143"/>
      <c r="BJ413" s="143"/>
      <c r="BK413" s="143"/>
      <c r="BL413" s="143"/>
      <c r="BM413" s="143"/>
      <c r="BN413" s="143"/>
      <c r="BO413" s="143"/>
      <c r="BP413" s="143"/>
      <c r="BQ413" s="143"/>
      <c r="BR413" s="143"/>
      <c r="BS413" s="143"/>
      <c r="BT413" s="143"/>
    </row>
    <row r="414" spans="1:72" x14ac:dyDescent="0.35">
      <c r="A414" s="185"/>
      <c r="B414" s="179"/>
      <c r="C414" s="185"/>
      <c r="D414" s="185"/>
      <c r="E414" s="185"/>
      <c r="F414" s="185"/>
      <c r="G414" s="185"/>
      <c r="H414" s="185"/>
      <c r="I414" s="185"/>
      <c r="J414" s="185"/>
      <c r="K414" s="185"/>
      <c r="L414" s="185"/>
      <c r="M414" s="185"/>
      <c r="N414" s="185"/>
      <c r="O414" s="185"/>
      <c r="P414" s="185"/>
      <c r="Q414" s="185"/>
      <c r="R414" s="185"/>
      <c r="S414" s="185"/>
      <c r="T414" s="185"/>
      <c r="U414" s="185"/>
      <c r="V414" s="185"/>
      <c r="W414" s="185"/>
      <c r="X414" s="185"/>
      <c r="Y414" s="185"/>
      <c r="Z414" s="185"/>
      <c r="AA414" s="185"/>
      <c r="AB414" s="185"/>
      <c r="AC414" s="185"/>
      <c r="AD414" s="185"/>
      <c r="AE414" s="185"/>
      <c r="AF414" s="185"/>
      <c r="AG414" s="185"/>
      <c r="AH414" s="185"/>
      <c r="AI414" s="185"/>
      <c r="AJ414" s="185"/>
      <c r="AK414" s="185"/>
      <c r="AL414" s="201"/>
      <c r="AM414" s="167"/>
      <c r="AN414" s="143"/>
      <c r="AO414" s="143"/>
      <c r="AP414" s="143"/>
      <c r="AQ414" s="143"/>
      <c r="AR414" s="143"/>
      <c r="AS414" s="143"/>
      <c r="AT414" s="143"/>
      <c r="AU414" s="143"/>
      <c r="AV414" s="143"/>
      <c r="AW414" s="143"/>
      <c r="AX414" s="143"/>
      <c r="AY414" s="143"/>
      <c r="AZ414" s="143"/>
      <c r="BA414" s="143"/>
      <c r="BB414" s="143"/>
      <c r="BC414" s="143"/>
      <c r="BD414" s="143"/>
      <c r="BE414" s="143"/>
      <c r="BF414" s="143"/>
      <c r="BG414" s="143"/>
      <c r="BH414" s="143"/>
      <c r="BI414" s="143"/>
      <c r="BJ414" s="143"/>
      <c r="BK414" s="143"/>
      <c r="BL414" s="143"/>
      <c r="BM414" s="143"/>
      <c r="BN414" s="143"/>
      <c r="BO414" s="143"/>
      <c r="BP414" s="143"/>
      <c r="BQ414" s="143"/>
      <c r="BR414" s="143"/>
      <c r="BS414" s="143"/>
      <c r="BT414" s="143"/>
    </row>
    <row r="415" spans="1:72" x14ac:dyDescent="0.35">
      <c r="A415" s="185"/>
      <c r="B415" s="179"/>
      <c r="C415" s="185"/>
      <c r="D415" s="185"/>
      <c r="E415" s="185"/>
      <c r="F415" s="185"/>
      <c r="G415" s="185"/>
      <c r="H415" s="185"/>
      <c r="I415" s="185"/>
      <c r="J415" s="185"/>
      <c r="K415" s="185"/>
      <c r="L415" s="185"/>
      <c r="M415" s="185"/>
      <c r="N415" s="185"/>
      <c r="O415" s="185"/>
      <c r="P415" s="185"/>
      <c r="Q415" s="185"/>
      <c r="R415" s="185"/>
      <c r="S415" s="185"/>
      <c r="T415" s="185"/>
      <c r="U415" s="185"/>
      <c r="V415" s="185"/>
      <c r="W415" s="185"/>
      <c r="X415" s="185"/>
      <c r="Y415" s="185"/>
      <c r="Z415" s="185"/>
      <c r="AA415" s="185"/>
      <c r="AB415" s="185"/>
      <c r="AC415" s="185"/>
      <c r="AD415" s="185"/>
      <c r="AE415" s="185"/>
      <c r="AF415" s="185"/>
      <c r="AG415" s="185"/>
      <c r="AH415" s="185"/>
      <c r="AI415" s="185"/>
      <c r="AJ415" s="185"/>
      <c r="AK415" s="185"/>
      <c r="AL415" s="201"/>
      <c r="AM415" s="167"/>
      <c r="AN415" s="143"/>
      <c r="AO415" s="143"/>
      <c r="AP415" s="143"/>
      <c r="AQ415" s="143"/>
      <c r="AR415" s="143"/>
      <c r="AS415" s="143"/>
      <c r="AT415" s="143"/>
      <c r="AU415" s="143"/>
      <c r="AV415" s="143"/>
      <c r="AW415" s="143"/>
      <c r="AX415" s="143"/>
      <c r="AY415" s="143"/>
      <c r="AZ415" s="143"/>
      <c r="BA415" s="143"/>
      <c r="BB415" s="143"/>
      <c r="BC415" s="143"/>
      <c r="BD415" s="143"/>
      <c r="BE415" s="143"/>
      <c r="BF415" s="143"/>
      <c r="BG415" s="143"/>
      <c r="BH415" s="143"/>
      <c r="BI415" s="143"/>
      <c r="BJ415" s="143"/>
      <c r="BK415" s="143"/>
      <c r="BL415" s="143"/>
      <c r="BM415" s="143"/>
      <c r="BN415" s="143"/>
      <c r="BO415" s="143"/>
      <c r="BP415" s="143"/>
      <c r="BQ415" s="143"/>
      <c r="BR415" s="143"/>
      <c r="BS415" s="143"/>
      <c r="BT415" s="143"/>
    </row>
    <row r="416" spans="1:72" x14ac:dyDescent="0.35">
      <c r="A416" s="185"/>
      <c r="B416" s="179"/>
      <c r="C416" s="185"/>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5"/>
      <c r="AJ416" s="185"/>
      <c r="AK416" s="185"/>
      <c r="AL416" s="201"/>
      <c r="AM416" s="167"/>
      <c r="AN416" s="143"/>
      <c r="AO416" s="143"/>
      <c r="AP416" s="143"/>
      <c r="AQ416" s="143"/>
      <c r="AR416" s="143"/>
      <c r="AS416" s="143"/>
      <c r="AT416" s="143"/>
      <c r="AU416" s="143"/>
      <c r="AV416" s="143"/>
      <c r="AW416" s="143"/>
      <c r="AX416" s="143"/>
      <c r="AY416" s="143"/>
      <c r="AZ416" s="143"/>
      <c r="BA416" s="143"/>
      <c r="BB416" s="143"/>
      <c r="BC416" s="143"/>
      <c r="BD416" s="143"/>
      <c r="BE416" s="143"/>
      <c r="BF416" s="143"/>
      <c r="BG416" s="143"/>
      <c r="BH416" s="143"/>
      <c r="BI416" s="143"/>
      <c r="BJ416" s="143"/>
      <c r="BK416" s="143"/>
      <c r="BL416" s="143"/>
      <c r="BM416" s="143"/>
      <c r="BN416" s="143"/>
      <c r="BO416" s="143"/>
      <c r="BP416" s="143"/>
      <c r="BQ416" s="143"/>
      <c r="BR416" s="143"/>
      <c r="BS416" s="143"/>
      <c r="BT416" s="143"/>
    </row>
    <row r="417" spans="1:72" x14ac:dyDescent="0.35">
      <c r="A417" s="185"/>
      <c r="B417" s="179"/>
      <c r="C417" s="185"/>
      <c r="D417" s="185"/>
      <c r="E417" s="185"/>
      <c r="F417" s="185"/>
      <c r="G417" s="185"/>
      <c r="H417" s="185"/>
      <c r="I417" s="185"/>
      <c r="J417" s="185"/>
      <c r="K417" s="185"/>
      <c r="L417" s="185"/>
      <c r="M417" s="185"/>
      <c r="N417" s="185"/>
      <c r="O417" s="185"/>
      <c r="P417" s="185"/>
      <c r="Q417" s="185"/>
      <c r="R417" s="185"/>
      <c r="S417" s="185"/>
      <c r="T417" s="185"/>
      <c r="U417" s="185"/>
      <c r="V417" s="185"/>
      <c r="W417" s="185"/>
      <c r="X417" s="185"/>
      <c r="Y417" s="185"/>
      <c r="Z417" s="185"/>
      <c r="AA417" s="185"/>
      <c r="AB417" s="185"/>
      <c r="AC417" s="185"/>
      <c r="AD417" s="185"/>
      <c r="AE417" s="185"/>
      <c r="AF417" s="185"/>
      <c r="AG417" s="185"/>
      <c r="AH417" s="185"/>
      <c r="AI417" s="185"/>
      <c r="AJ417" s="185"/>
      <c r="AK417" s="185"/>
      <c r="AL417" s="201"/>
      <c r="AM417" s="167"/>
      <c r="AN417" s="143"/>
      <c r="AO417" s="143"/>
      <c r="AP417" s="143"/>
      <c r="AQ417" s="143"/>
      <c r="AR417" s="143"/>
      <c r="AS417" s="143"/>
      <c r="AT417" s="143"/>
      <c r="AU417" s="143"/>
      <c r="AV417" s="143"/>
      <c r="AW417" s="143"/>
      <c r="AX417" s="143"/>
      <c r="AY417" s="143"/>
      <c r="AZ417" s="143"/>
      <c r="BA417" s="143"/>
      <c r="BB417" s="143"/>
      <c r="BC417" s="143"/>
      <c r="BD417" s="143"/>
      <c r="BE417" s="143"/>
      <c r="BF417" s="143"/>
      <c r="BG417" s="143"/>
      <c r="BH417" s="143"/>
      <c r="BI417" s="143"/>
      <c r="BJ417" s="143"/>
      <c r="BK417" s="143"/>
      <c r="BL417" s="143"/>
      <c r="BM417" s="143"/>
      <c r="BN417" s="143"/>
      <c r="BO417" s="143"/>
      <c r="BP417" s="143"/>
      <c r="BQ417" s="143"/>
      <c r="BR417" s="143"/>
      <c r="BS417" s="143"/>
      <c r="BT417" s="143"/>
    </row>
    <row r="418" spans="1:72" x14ac:dyDescent="0.35">
      <c r="A418" s="185"/>
      <c r="B418" s="179"/>
      <c r="C418" s="185"/>
      <c r="D418" s="185"/>
      <c r="E418" s="185"/>
      <c r="F418" s="185"/>
      <c r="G418" s="185"/>
      <c r="H418" s="185"/>
      <c r="I418" s="185"/>
      <c r="J418" s="185"/>
      <c r="K418" s="185"/>
      <c r="L418" s="185"/>
      <c r="M418" s="185"/>
      <c r="N418" s="185"/>
      <c r="O418" s="185"/>
      <c r="P418" s="185"/>
      <c r="Q418" s="185"/>
      <c r="R418" s="185"/>
      <c r="S418" s="185"/>
      <c r="T418" s="185"/>
      <c r="U418" s="185"/>
      <c r="V418" s="185"/>
      <c r="W418" s="185"/>
      <c r="X418" s="185"/>
      <c r="Y418" s="185"/>
      <c r="Z418" s="185"/>
      <c r="AA418" s="185"/>
      <c r="AB418" s="185"/>
      <c r="AC418" s="185"/>
      <c r="AD418" s="185"/>
      <c r="AE418" s="185"/>
      <c r="AF418" s="185"/>
      <c r="AG418" s="185"/>
      <c r="AH418" s="185"/>
      <c r="AI418" s="185"/>
      <c r="AJ418" s="185"/>
      <c r="AK418" s="185"/>
      <c r="AL418" s="201"/>
      <c r="AM418" s="167"/>
      <c r="AN418" s="143"/>
      <c r="AO418" s="143"/>
      <c r="AP418" s="143"/>
      <c r="AQ418" s="143"/>
      <c r="AR418" s="143"/>
      <c r="AS418" s="143"/>
      <c r="AT418" s="143"/>
      <c r="AU418" s="143"/>
      <c r="AV418" s="143"/>
      <c r="AW418" s="143"/>
      <c r="AX418" s="143"/>
      <c r="AY418" s="143"/>
      <c r="AZ418" s="143"/>
      <c r="BA418" s="143"/>
      <c r="BB418" s="143"/>
      <c r="BC418" s="143"/>
      <c r="BD418" s="143"/>
      <c r="BE418" s="143"/>
      <c r="BF418" s="143"/>
      <c r="BG418" s="143"/>
      <c r="BH418" s="143"/>
      <c r="BI418" s="143"/>
      <c r="BJ418" s="143"/>
      <c r="BK418" s="143"/>
      <c r="BL418" s="143"/>
      <c r="BM418" s="143"/>
      <c r="BN418" s="143"/>
      <c r="BO418" s="143"/>
      <c r="BP418" s="143"/>
      <c r="BQ418" s="143"/>
      <c r="BR418" s="143"/>
      <c r="BS418" s="143"/>
      <c r="BT418" s="143"/>
    </row>
    <row r="419" spans="1:72" x14ac:dyDescent="0.35">
      <c r="A419" s="185"/>
      <c r="B419" s="179"/>
      <c r="C419" s="185"/>
      <c r="D419" s="185"/>
      <c r="E419" s="185"/>
      <c r="F419" s="185"/>
      <c r="G419" s="185"/>
      <c r="H419" s="185"/>
      <c r="I419" s="185"/>
      <c r="J419" s="185"/>
      <c r="K419" s="185"/>
      <c r="L419" s="185"/>
      <c r="M419" s="185"/>
      <c r="N419" s="185"/>
      <c r="O419" s="185"/>
      <c r="P419" s="185"/>
      <c r="Q419" s="185"/>
      <c r="R419" s="185"/>
      <c r="S419" s="185"/>
      <c r="T419" s="185"/>
      <c r="U419" s="185"/>
      <c r="V419" s="185"/>
      <c r="W419" s="185"/>
      <c r="X419" s="185"/>
      <c r="Y419" s="185"/>
      <c r="Z419" s="185"/>
      <c r="AA419" s="185"/>
      <c r="AB419" s="185"/>
      <c r="AC419" s="185"/>
      <c r="AD419" s="185"/>
      <c r="AE419" s="185"/>
      <c r="AF419" s="185"/>
      <c r="AG419" s="185"/>
      <c r="AH419" s="185"/>
      <c r="AI419" s="185"/>
      <c r="AJ419" s="185"/>
      <c r="AK419" s="185"/>
      <c r="AL419" s="201"/>
      <c r="AM419" s="167"/>
      <c r="AN419" s="143"/>
      <c r="AO419" s="143"/>
      <c r="AP419" s="143"/>
      <c r="AQ419" s="143"/>
      <c r="AR419" s="143"/>
      <c r="AS419" s="143"/>
      <c r="AT419" s="143"/>
      <c r="AU419" s="143"/>
      <c r="AV419" s="143"/>
      <c r="AW419" s="143"/>
      <c r="AX419" s="143"/>
      <c r="AY419" s="143"/>
      <c r="AZ419" s="143"/>
      <c r="BA419" s="143"/>
      <c r="BB419" s="143"/>
      <c r="BC419" s="143"/>
      <c r="BD419" s="143"/>
      <c r="BE419" s="143"/>
      <c r="BF419" s="143"/>
      <c r="BG419" s="143"/>
      <c r="BH419" s="143"/>
      <c r="BI419" s="143"/>
      <c r="BJ419" s="143"/>
      <c r="BK419" s="143"/>
      <c r="BL419" s="143"/>
      <c r="BM419" s="143"/>
      <c r="BN419" s="143"/>
      <c r="BO419" s="143"/>
      <c r="BP419" s="143"/>
      <c r="BQ419" s="143"/>
      <c r="BR419" s="143"/>
      <c r="BS419" s="143"/>
      <c r="BT419" s="143"/>
    </row>
    <row r="420" spans="1:72" x14ac:dyDescent="0.35">
      <c r="A420" s="185"/>
      <c r="B420" s="179"/>
      <c r="C420" s="185"/>
      <c r="D420" s="185"/>
      <c r="E420" s="185"/>
      <c r="F420" s="185"/>
      <c r="G420" s="185"/>
      <c r="H420" s="185"/>
      <c r="I420" s="185"/>
      <c r="J420" s="185"/>
      <c r="K420" s="185"/>
      <c r="L420" s="185"/>
      <c r="M420" s="185"/>
      <c r="N420" s="185"/>
      <c r="O420" s="185"/>
      <c r="P420" s="185"/>
      <c r="Q420" s="185"/>
      <c r="R420" s="185"/>
      <c r="S420" s="185"/>
      <c r="T420" s="185"/>
      <c r="U420" s="185"/>
      <c r="V420" s="185"/>
      <c r="W420" s="185"/>
      <c r="X420" s="185"/>
      <c r="Y420" s="185"/>
      <c r="Z420" s="185"/>
      <c r="AA420" s="185"/>
      <c r="AB420" s="185"/>
      <c r="AC420" s="185"/>
      <c r="AD420" s="185"/>
      <c r="AE420" s="185"/>
      <c r="AF420" s="185"/>
      <c r="AG420" s="185"/>
      <c r="AH420" s="185"/>
      <c r="AI420" s="185"/>
      <c r="AJ420" s="185"/>
      <c r="AK420" s="185"/>
      <c r="AL420" s="201"/>
      <c r="AM420" s="167"/>
      <c r="AN420" s="143"/>
      <c r="AO420" s="143"/>
      <c r="AP420" s="143"/>
      <c r="AQ420" s="143"/>
      <c r="AR420" s="143"/>
      <c r="AS420" s="143"/>
      <c r="AT420" s="143"/>
      <c r="AU420" s="143"/>
      <c r="AV420" s="143"/>
      <c r="AW420" s="143"/>
      <c r="AX420" s="143"/>
      <c r="AY420" s="143"/>
      <c r="AZ420" s="143"/>
      <c r="BA420" s="143"/>
      <c r="BB420" s="143"/>
      <c r="BC420" s="143"/>
      <c r="BD420" s="143"/>
      <c r="BE420" s="143"/>
      <c r="BF420" s="143"/>
      <c r="BG420" s="143"/>
      <c r="BH420" s="143"/>
      <c r="BI420" s="143"/>
      <c r="BJ420" s="143"/>
      <c r="BK420" s="143"/>
      <c r="BL420" s="143"/>
      <c r="BM420" s="143"/>
      <c r="BN420" s="143"/>
      <c r="BO420" s="143"/>
      <c r="BP420" s="143"/>
      <c r="BQ420" s="143"/>
      <c r="BR420" s="143"/>
      <c r="BS420" s="143"/>
      <c r="BT420" s="143"/>
    </row>
    <row r="421" spans="1:72" x14ac:dyDescent="0.35">
      <c r="A421" s="185"/>
      <c r="B421" s="179"/>
      <c r="C421" s="185"/>
      <c r="D421" s="185"/>
      <c r="E421" s="185"/>
      <c r="F421" s="185"/>
      <c r="G421" s="185"/>
      <c r="H421" s="185"/>
      <c r="I421" s="185"/>
      <c r="J421" s="185"/>
      <c r="K421" s="185"/>
      <c r="L421" s="185"/>
      <c r="M421" s="185"/>
      <c r="N421" s="185"/>
      <c r="O421" s="185"/>
      <c r="P421" s="185"/>
      <c r="Q421" s="185"/>
      <c r="R421" s="185"/>
      <c r="S421" s="185"/>
      <c r="T421" s="185"/>
      <c r="U421" s="185"/>
      <c r="V421" s="185"/>
      <c r="W421" s="185"/>
      <c r="X421" s="185"/>
      <c r="Y421" s="185"/>
      <c r="Z421" s="185"/>
      <c r="AA421" s="185"/>
      <c r="AB421" s="185"/>
      <c r="AC421" s="185"/>
      <c r="AD421" s="185"/>
      <c r="AE421" s="185"/>
      <c r="AF421" s="185"/>
      <c r="AG421" s="185"/>
      <c r="AH421" s="185"/>
      <c r="AI421" s="185"/>
      <c r="AJ421" s="185"/>
      <c r="AK421" s="185"/>
      <c r="AL421" s="201"/>
      <c r="AM421" s="167"/>
      <c r="AN421" s="143"/>
      <c r="AO421" s="143"/>
      <c r="AP421" s="143"/>
      <c r="AQ421" s="143"/>
      <c r="AR421" s="143"/>
      <c r="AS421" s="143"/>
      <c r="AT421" s="143"/>
      <c r="AU421" s="143"/>
      <c r="AV421" s="143"/>
      <c r="AW421" s="143"/>
      <c r="AX421" s="143"/>
      <c r="AY421" s="143"/>
      <c r="AZ421" s="143"/>
      <c r="BA421" s="143"/>
      <c r="BB421" s="143"/>
      <c r="BC421" s="143"/>
      <c r="BD421" s="143"/>
      <c r="BE421" s="143"/>
      <c r="BF421" s="143"/>
      <c r="BG421" s="143"/>
      <c r="BH421" s="143"/>
      <c r="BI421" s="143"/>
      <c r="BJ421" s="143"/>
      <c r="BK421" s="143"/>
      <c r="BL421" s="143"/>
      <c r="BM421" s="143"/>
      <c r="BN421" s="143"/>
      <c r="BO421" s="143"/>
      <c r="BP421" s="143"/>
      <c r="BQ421" s="143"/>
      <c r="BR421" s="143"/>
      <c r="BS421" s="143"/>
      <c r="BT421" s="143"/>
    </row>
    <row r="422" spans="1:72" x14ac:dyDescent="0.35">
      <c r="A422" s="185"/>
      <c r="B422" s="179"/>
      <c r="C422" s="185"/>
      <c r="D422" s="185"/>
      <c r="E422" s="185"/>
      <c r="F422" s="185"/>
      <c r="G422" s="185"/>
      <c r="H422" s="185"/>
      <c r="I422" s="185"/>
      <c r="J422" s="185"/>
      <c r="K422" s="185"/>
      <c r="L422" s="185"/>
      <c r="M422" s="185"/>
      <c r="N422" s="185"/>
      <c r="O422" s="185"/>
      <c r="P422" s="185"/>
      <c r="Q422" s="185"/>
      <c r="R422" s="185"/>
      <c r="S422" s="185"/>
      <c r="T422" s="185"/>
      <c r="U422" s="185"/>
      <c r="V422" s="185"/>
      <c r="W422" s="185"/>
      <c r="X422" s="185"/>
      <c r="Y422" s="185"/>
      <c r="Z422" s="185"/>
      <c r="AA422" s="185"/>
      <c r="AB422" s="185"/>
      <c r="AC422" s="185"/>
      <c r="AD422" s="185"/>
      <c r="AE422" s="185"/>
      <c r="AF422" s="185"/>
      <c r="AG422" s="185"/>
      <c r="AH422" s="185"/>
      <c r="AI422" s="185"/>
      <c r="AJ422" s="185"/>
      <c r="AK422" s="185"/>
      <c r="AL422" s="201"/>
      <c r="AM422" s="167"/>
      <c r="AN422" s="143"/>
      <c r="AO422" s="143"/>
      <c r="AP422" s="143"/>
      <c r="AQ422" s="143"/>
      <c r="AR422" s="143"/>
      <c r="AS422" s="143"/>
      <c r="AT422" s="143"/>
      <c r="AU422" s="143"/>
      <c r="AV422" s="143"/>
      <c r="AW422" s="143"/>
      <c r="AX422" s="143"/>
      <c r="AY422" s="143"/>
      <c r="AZ422" s="143"/>
      <c r="BA422" s="143"/>
      <c r="BB422" s="143"/>
      <c r="BC422" s="143"/>
      <c r="BD422" s="143"/>
      <c r="BE422" s="143"/>
      <c r="BF422" s="143"/>
      <c r="BG422" s="143"/>
      <c r="BH422" s="143"/>
      <c r="BI422" s="143"/>
      <c r="BJ422" s="143"/>
      <c r="BK422" s="143"/>
      <c r="BL422" s="143"/>
      <c r="BM422" s="143"/>
      <c r="BN422" s="143"/>
      <c r="BO422" s="143"/>
      <c r="BP422" s="143"/>
      <c r="BQ422" s="143"/>
      <c r="BR422" s="143"/>
      <c r="BS422" s="143"/>
      <c r="BT422" s="143"/>
    </row>
    <row r="423" spans="1:72" x14ac:dyDescent="0.35">
      <c r="A423" s="185"/>
      <c r="B423" s="179"/>
      <c r="C423" s="185"/>
      <c r="D423" s="185"/>
      <c r="E423" s="185"/>
      <c r="F423" s="185"/>
      <c r="G423" s="185"/>
      <c r="H423" s="185"/>
      <c r="I423" s="185"/>
      <c r="J423" s="185"/>
      <c r="K423" s="185"/>
      <c r="L423" s="185"/>
      <c r="M423" s="185"/>
      <c r="N423" s="185"/>
      <c r="O423" s="185"/>
      <c r="P423" s="185"/>
      <c r="Q423" s="185"/>
      <c r="R423" s="185"/>
      <c r="S423" s="185"/>
      <c r="T423" s="185"/>
      <c r="U423" s="185"/>
      <c r="V423" s="185"/>
      <c r="W423" s="185"/>
      <c r="X423" s="185"/>
      <c r="Y423" s="185"/>
      <c r="Z423" s="185"/>
      <c r="AA423" s="185"/>
      <c r="AB423" s="185"/>
      <c r="AC423" s="185"/>
      <c r="AD423" s="185"/>
      <c r="AE423" s="185"/>
      <c r="AF423" s="185"/>
      <c r="AG423" s="185"/>
      <c r="AH423" s="185"/>
      <c r="AI423" s="185"/>
      <c r="AJ423" s="185"/>
      <c r="AK423" s="185"/>
      <c r="AL423" s="201"/>
      <c r="AM423" s="167"/>
      <c r="AN423" s="143"/>
      <c r="AO423" s="143"/>
      <c r="AP423" s="143"/>
      <c r="AQ423" s="143"/>
      <c r="AR423" s="143"/>
      <c r="AS423" s="143"/>
      <c r="AT423" s="143"/>
      <c r="AU423" s="143"/>
      <c r="AV423" s="143"/>
      <c r="AW423" s="143"/>
      <c r="AX423" s="143"/>
      <c r="AY423" s="143"/>
      <c r="AZ423" s="143"/>
      <c r="BA423" s="143"/>
      <c r="BB423" s="143"/>
      <c r="BC423" s="143"/>
      <c r="BD423" s="143"/>
      <c r="BE423" s="143"/>
      <c r="BF423" s="143"/>
      <c r="BG423" s="143"/>
      <c r="BH423" s="143"/>
      <c r="BI423" s="143"/>
      <c r="BJ423" s="143"/>
      <c r="BK423" s="143"/>
      <c r="BL423" s="143"/>
      <c r="BM423" s="143"/>
      <c r="BN423" s="143"/>
      <c r="BO423" s="143"/>
      <c r="BP423" s="143"/>
      <c r="BQ423" s="143"/>
      <c r="BR423" s="143"/>
      <c r="BS423" s="143"/>
      <c r="BT423" s="143"/>
    </row>
    <row r="424" spans="1:72" x14ac:dyDescent="0.35">
      <c r="A424" s="185"/>
      <c r="B424" s="179"/>
      <c r="C424" s="185"/>
      <c r="D424" s="185"/>
      <c r="E424" s="185"/>
      <c r="F424" s="185"/>
      <c r="G424" s="185"/>
      <c r="H424" s="185"/>
      <c r="I424" s="185"/>
      <c r="J424" s="185"/>
      <c r="K424" s="185"/>
      <c r="L424" s="185"/>
      <c r="M424" s="185"/>
      <c r="N424" s="185"/>
      <c r="O424" s="185"/>
      <c r="P424" s="185"/>
      <c r="Q424" s="185"/>
      <c r="R424" s="185"/>
      <c r="S424" s="185"/>
      <c r="T424" s="185"/>
      <c r="U424" s="185"/>
      <c r="V424" s="185"/>
      <c r="W424" s="185"/>
      <c r="X424" s="185"/>
      <c r="Y424" s="185"/>
      <c r="Z424" s="185"/>
      <c r="AA424" s="185"/>
      <c r="AB424" s="185"/>
      <c r="AC424" s="185"/>
      <c r="AD424" s="185"/>
      <c r="AE424" s="185"/>
      <c r="AF424" s="185"/>
      <c r="AG424" s="185"/>
      <c r="AH424" s="185"/>
      <c r="AI424" s="185"/>
      <c r="AJ424" s="185"/>
      <c r="AK424" s="185"/>
      <c r="AL424" s="201"/>
      <c r="AM424" s="167"/>
      <c r="AN424" s="143"/>
      <c r="AO424" s="143"/>
      <c r="AP424" s="143"/>
      <c r="AQ424" s="143"/>
      <c r="AR424" s="143"/>
      <c r="AS424" s="143"/>
      <c r="AT424" s="143"/>
      <c r="AU424" s="143"/>
      <c r="AV424" s="143"/>
      <c r="AW424" s="143"/>
      <c r="AX424" s="143"/>
      <c r="AY424" s="143"/>
      <c r="AZ424" s="143"/>
      <c r="BA424" s="143"/>
      <c r="BB424" s="143"/>
      <c r="BC424" s="143"/>
      <c r="BD424" s="143"/>
      <c r="BE424" s="143"/>
      <c r="BF424" s="143"/>
      <c r="BG424" s="143"/>
      <c r="BH424" s="143"/>
      <c r="BI424" s="143"/>
      <c r="BJ424" s="143"/>
      <c r="BK424" s="143"/>
      <c r="BL424" s="143"/>
      <c r="BM424" s="143"/>
      <c r="BN424" s="143"/>
      <c r="BO424" s="143"/>
      <c r="BP424" s="143"/>
      <c r="BQ424" s="143"/>
      <c r="BR424" s="143"/>
      <c r="BS424" s="143"/>
      <c r="BT424" s="143"/>
    </row>
    <row r="425" spans="1:72" x14ac:dyDescent="0.35">
      <c r="A425" s="185"/>
      <c r="B425" s="179"/>
      <c r="C425" s="185"/>
      <c r="D425" s="185"/>
      <c r="E425" s="185"/>
      <c r="F425" s="185"/>
      <c r="G425" s="185"/>
      <c r="H425" s="185"/>
      <c r="I425" s="185"/>
      <c r="J425" s="185"/>
      <c r="K425" s="185"/>
      <c r="L425" s="185"/>
      <c r="M425" s="185"/>
      <c r="N425" s="185"/>
      <c r="O425" s="185"/>
      <c r="P425" s="185"/>
      <c r="Q425" s="185"/>
      <c r="R425" s="185"/>
      <c r="S425" s="185"/>
      <c r="T425" s="185"/>
      <c r="U425" s="185"/>
      <c r="V425" s="185"/>
      <c r="W425" s="185"/>
      <c r="X425" s="185"/>
      <c r="Y425" s="185"/>
      <c r="Z425" s="185"/>
      <c r="AA425" s="185"/>
      <c r="AB425" s="185"/>
      <c r="AC425" s="185"/>
      <c r="AD425" s="185"/>
      <c r="AE425" s="185"/>
      <c r="AF425" s="185"/>
      <c r="AG425" s="185"/>
      <c r="AH425" s="185"/>
      <c r="AI425" s="185"/>
      <c r="AJ425" s="185"/>
      <c r="AK425" s="185"/>
      <c r="AL425" s="201"/>
      <c r="AM425" s="167"/>
      <c r="AN425" s="143"/>
      <c r="AO425" s="143"/>
      <c r="AP425" s="143"/>
      <c r="AQ425" s="143"/>
      <c r="AR425" s="143"/>
      <c r="AS425" s="143"/>
      <c r="AT425" s="143"/>
      <c r="AU425" s="143"/>
      <c r="AV425" s="143"/>
      <c r="AW425" s="143"/>
      <c r="AX425" s="143"/>
      <c r="AY425" s="143"/>
      <c r="AZ425" s="143"/>
      <c r="BA425" s="143"/>
      <c r="BB425" s="143"/>
      <c r="BC425" s="143"/>
      <c r="BD425" s="143"/>
      <c r="BE425" s="143"/>
      <c r="BF425" s="143"/>
      <c r="BG425" s="143"/>
      <c r="BH425" s="143"/>
      <c r="BI425" s="143"/>
      <c r="BJ425" s="143"/>
      <c r="BK425" s="143"/>
      <c r="BL425" s="143"/>
      <c r="BM425" s="143"/>
      <c r="BN425" s="143"/>
      <c r="BO425" s="143"/>
      <c r="BP425" s="143"/>
      <c r="BQ425" s="143"/>
      <c r="BR425" s="143"/>
      <c r="BS425" s="143"/>
      <c r="BT425" s="143"/>
    </row>
    <row r="426" spans="1:72" x14ac:dyDescent="0.35">
      <c r="A426" s="185"/>
      <c r="B426" s="179"/>
      <c r="C426" s="185"/>
      <c r="D426" s="185"/>
      <c r="E426" s="185"/>
      <c r="F426" s="185"/>
      <c r="G426" s="185"/>
      <c r="H426" s="185"/>
      <c r="I426" s="185"/>
      <c r="J426" s="185"/>
      <c r="K426" s="185"/>
      <c r="L426" s="185"/>
      <c r="M426" s="185"/>
      <c r="N426" s="185"/>
      <c r="O426" s="185"/>
      <c r="P426" s="185"/>
      <c r="Q426" s="185"/>
      <c r="R426" s="185"/>
      <c r="S426" s="185"/>
      <c r="T426" s="185"/>
      <c r="U426" s="185"/>
      <c r="V426" s="185"/>
      <c r="W426" s="185"/>
      <c r="X426" s="185"/>
      <c r="Y426" s="185"/>
      <c r="Z426" s="185"/>
      <c r="AA426" s="185"/>
      <c r="AB426" s="185"/>
      <c r="AC426" s="185"/>
      <c r="AD426" s="185"/>
      <c r="AE426" s="185"/>
      <c r="AF426" s="185"/>
      <c r="AG426" s="185"/>
      <c r="AH426" s="185"/>
      <c r="AI426" s="185"/>
      <c r="AJ426" s="185"/>
      <c r="AK426" s="185"/>
      <c r="AL426" s="201"/>
      <c r="AM426" s="167"/>
      <c r="AN426" s="143"/>
      <c r="AO426" s="143"/>
      <c r="AP426" s="143"/>
      <c r="AQ426" s="143"/>
      <c r="AR426" s="143"/>
      <c r="AS426" s="143"/>
      <c r="AT426" s="143"/>
      <c r="AU426" s="143"/>
      <c r="AV426" s="143"/>
      <c r="AW426" s="143"/>
      <c r="AX426" s="143"/>
      <c r="AY426" s="143"/>
      <c r="AZ426" s="143"/>
      <c r="BA426" s="143"/>
      <c r="BB426" s="143"/>
      <c r="BC426" s="143"/>
      <c r="BD426" s="143"/>
      <c r="BE426" s="143"/>
      <c r="BF426" s="143"/>
      <c r="BG426" s="143"/>
      <c r="BH426" s="143"/>
      <c r="BI426" s="143"/>
      <c r="BJ426" s="143"/>
      <c r="BK426" s="143"/>
      <c r="BL426" s="143"/>
      <c r="BM426" s="143"/>
      <c r="BN426" s="143"/>
      <c r="BO426" s="143"/>
      <c r="BP426" s="143"/>
      <c r="BQ426" s="143"/>
      <c r="BR426" s="143"/>
      <c r="BS426" s="143"/>
      <c r="BT426" s="143"/>
    </row>
    <row r="427" spans="1:72" x14ac:dyDescent="0.35">
      <c r="A427" s="185"/>
      <c r="B427" s="179"/>
      <c r="C427" s="185"/>
      <c r="D427" s="185"/>
      <c r="E427" s="185"/>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201"/>
      <c r="AM427" s="167"/>
      <c r="AN427" s="143"/>
      <c r="AO427" s="143"/>
      <c r="AP427" s="143"/>
      <c r="AQ427" s="143"/>
      <c r="AR427" s="143"/>
      <c r="AS427" s="143"/>
      <c r="AT427" s="143"/>
      <c r="AU427" s="143"/>
      <c r="AV427" s="143"/>
      <c r="AW427" s="143"/>
      <c r="AX427" s="143"/>
      <c r="AY427" s="143"/>
      <c r="AZ427" s="143"/>
      <c r="BA427" s="143"/>
      <c r="BB427" s="143"/>
      <c r="BC427" s="143"/>
      <c r="BD427" s="143"/>
      <c r="BE427" s="143"/>
      <c r="BF427" s="143"/>
      <c r="BG427" s="143"/>
      <c r="BH427" s="143"/>
      <c r="BI427" s="143"/>
      <c r="BJ427" s="143"/>
      <c r="BK427" s="143"/>
      <c r="BL427" s="143"/>
      <c r="BM427" s="143"/>
      <c r="BN427" s="143"/>
      <c r="BO427" s="143"/>
      <c r="BP427" s="143"/>
      <c r="BQ427" s="143"/>
      <c r="BR427" s="143"/>
      <c r="BS427" s="143"/>
      <c r="BT427" s="143"/>
    </row>
    <row r="428" spans="1:72" x14ac:dyDescent="0.35">
      <c r="A428" s="185"/>
      <c r="B428" s="179"/>
      <c r="C428" s="185"/>
      <c r="D428" s="185"/>
      <c r="E428" s="185"/>
      <c r="F428" s="185"/>
      <c r="G428" s="185"/>
      <c r="H428" s="185"/>
      <c r="I428" s="185"/>
      <c r="J428" s="185"/>
      <c r="K428" s="185"/>
      <c r="L428" s="185"/>
      <c r="M428" s="185"/>
      <c r="N428" s="185"/>
      <c r="O428" s="185"/>
      <c r="P428" s="185"/>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5"/>
      <c r="AL428" s="201"/>
      <c r="AM428" s="167"/>
      <c r="AN428" s="143"/>
      <c r="AO428" s="143"/>
      <c r="AP428" s="143"/>
      <c r="AQ428" s="143"/>
      <c r="AR428" s="143"/>
      <c r="AS428" s="143"/>
      <c r="AT428" s="143"/>
      <c r="AU428" s="143"/>
      <c r="AV428" s="143"/>
      <c r="AW428" s="143"/>
      <c r="AX428" s="143"/>
      <c r="AY428" s="143"/>
      <c r="AZ428" s="143"/>
      <c r="BA428" s="143"/>
      <c r="BB428" s="143"/>
      <c r="BC428" s="143"/>
      <c r="BD428" s="143"/>
      <c r="BE428" s="143"/>
      <c r="BF428" s="143"/>
      <c r="BG428" s="143"/>
      <c r="BH428" s="143"/>
      <c r="BI428" s="143"/>
      <c r="BJ428" s="143"/>
      <c r="BK428" s="143"/>
      <c r="BL428" s="143"/>
      <c r="BM428" s="143"/>
      <c r="BN428" s="143"/>
      <c r="BO428" s="143"/>
      <c r="BP428" s="143"/>
      <c r="BQ428" s="143"/>
      <c r="BR428" s="143"/>
      <c r="BS428" s="143"/>
      <c r="BT428" s="143"/>
    </row>
    <row r="429" spans="1:72" x14ac:dyDescent="0.35">
      <c r="A429" s="185"/>
      <c r="B429" s="179"/>
      <c r="C429" s="185"/>
      <c r="D429" s="185"/>
      <c r="E429" s="185"/>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201"/>
      <c r="AM429" s="167"/>
      <c r="AN429" s="143"/>
      <c r="AO429" s="143"/>
      <c r="AP429" s="143"/>
      <c r="AQ429" s="143"/>
      <c r="AR429" s="143"/>
      <c r="AS429" s="143"/>
      <c r="AT429" s="143"/>
      <c r="AU429" s="143"/>
      <c r="AV429" s="143"/>
      <c r="AW429" s="143"/>
      <c r="AX429" s="143"/>
      <c r="AY429" s="143"/>
      <c r="AZ429" s="143"/>
      <c r="BA429" s="143"/>
      <c r="BB429" s="143"/>
      <c r="BC429" s="143"/>
      <c r="BD429" s="143"/>
      <c r="BE429" s="143"/>
      <c r="BF429" s="143"/>
      <c r="BG429" s="143"/>
      <c r="BH429" s="143"/>
      <c r="BI429" s="143"/>
      <c r="BJ429" s="143"/>
      <c r="BK429" s="143"/>
      <c r="BL429" s="143"/>
      <c r="BM429" s="143"/>
      <c r="BN429" s="143"/>
      <c r="BO429" s="143"/>
      <c r="BP429" s="143"/>
      <c r="BQ429" s="143"/>
      <c r="BR429" s="143"/>
      <c r="BS429" s="143"/>
      <c r="BT429" s="143"/>
    </row>
    <row r="430" spans="1:72" x14ac:dyDescent="0.35">
      <c r="A430" s="185"/>
      <c r="B430" s="179"/>
      <c r="C430" s="185"/>
      <c r="D430" s="185"/>
      <c r="E430" s="185"/>
      <c r="F430" s="185"/>
      <c r="G430" s="185"/>
      <c r="H430" s="185"/>
      <c r="I430" s="185"/>
      <c r="J430" s="185"/>
      <c r="K430" s="185"/>
      <c r="L430" s="185"/>
      <c r="M430" s="185"/>
      <c r="N430" s="185"/>
      <c r="O430" s="185"/>
      <c r="P430" s="185"/>
      <c r="Q430" s="185"/>
      <c r="R430" s="185"/>
      <c r="S430" s="185"/>
      <c r="T430" s="185"/>
      <c r="U430" s="185"/>
      <c r="V430" s="185"/>
      <c r="W430" s="185"/>
      <c r="X430" s="185"/>
      <c r="Y430" s="185"/>
      <c r="Z430" s="185"/>
      <c r="AA430" s="185"/>
      <c r="AB430" s="185"/>
      <c r="AC430" s="185"/>
      <c r="AD430" s="185"/>
      <c r="AE430" s="185"/>
      <c r="AF430" s="185"/>
      <c r="AG430" s="185"/>
      <c r="AH430" s="185"/>
      <c r="AI430" s="185"/>
      <c r="AJ430" s="185"/>
      <c r="AK430" s="185"/>
      <c r="AL430" s="201"/>
      <c r="AM430" s="167"/>
      <c r="AN430" s="143"/>
      <c r="AO430" s="143"/>
      <c r="AP430" s="143"/>
      <c r="AQ430" s="143"/>
      <c r="AR430" s="143"/>
      <c r="AS430" s="143"/>
      <c r="AT430" s="143"/>
      <c r="AU430" s="143"/>
      <c r="AV430" s="143"/>
      <c r="AW430" s="143"/>
      <c r="AX430" s="143"/>
      <c r="AY430" s="143"/>
      <c r="AZ430" s="143"/>
      <c r="BA430" s="143"/>
      <c r="BB430" s="143"/>
      <c r="BC430" s="143"/>
      <c r="BD430" s="143"/>
      <c r="BE430" s="143"/>
      <c r="BF430" s="143"/>
      <c r="BG430" s="143"/>
      <c r="BH430" s="143"/>
      <c r="BI430" s="143"/>
      <c r="BJ430" s="143"/>
      <c r="BK430" s="143"/>
      <c r="BL430" s="143"/>
      <c r="BM430" s="143"/>
      <c r="BN430" s="143"/>
      <c r="BO430" s="143"/>
      <c r="BP430" s="143"/>
      <c r="BQ430" s="143"/>
      <c r="BR430" s="143"/>
      <c r="BS430" s="143"/>
      <c r="BT430" s="143"/>
    </row>
    <row r="431" spans="1:72" x14ac:dyDescent="0.35">
      <c r="A431" s="185"/>
      <c r="B431" s="179"/>
      <c r="C431" s="185"/>
      <c r="D431" s="185"/>
      <c r="E431" s="185"/>
      <c r="F431" s="185"/>
      <c r="G431" s="185"/>
      <c r="H431" s="185"/>
      <c r="I431" s="185"/>
      <c r="J431" s="185"/>
      <c r="K431" s="185"/>
      <c r="L431" s="185"/>
      <c r="M431" s="185"/>
      <c r="N431" s="185"/>
      <c r="O431" s="185"/>
      <c r="P431" s="185"/>
      <c r="Q431" s="185"/>
      <c r="R431" s="185"/>
      <c r="S431" s="185"/>
      <c r="T431" s="185"/>
      <c r="U431" s="185"/>
      <c r="V431" s="185"/>
      <c r="W431" s="185"/>
      <c r="X431" s="185"/>
      <c r="Y431" s="185"/>
      <c r="Z431" s="185"/>
      <c r="AA431" s="185"/>
      <c r="AB431" s="185"/>
      <c r="AC431" s="185"/>
      <c r="AD431" s="185"/>
      <c r="AE431" s="185"/>
      <c r="AF431" s="185"/>
      <c r="AG431" s="185"/>
      <c r="AH431" s="185"/>
      <c r="AI431" s="185"/>
      <c r="AJ431" s="185"/>
      <c r="AK431" s="185"/>
      <c r="AL431" s="201"/>
      <c r="AM431" s="167"/>
      <c r="AN431" s="143"/>
      <c r="AO431" s="143"/>
      <c r="AP431" s="143"/>
      <c r="AQ431" s="143"/>
      <c r="AR431" s="143"/>
      <c r="AS431" s="143"/>
      <c r="AT431" s="143"/>
      <c r="AU431" s="143"/>
      <c r="AV431" s="143"/>
      <c r="AW431" s="143"/>
      <c r="AX431" s="143"/>
      <c r="AY431" s="143"/>
      <c r="AZ431" s="143"/>
      <c r="BA431" s="143"/>
      <c r="BB431" s="143"/>
      <c r="BC431" s="143"/>
      <c r="BD431" s="143"/>
      <c r="BE431" s="143"/>
      <c r="BF431" s="143"/>
      <c r="BG431" s="143"/>
      <c r="BH431" s="143"/>
      <c r="BI431" s="143"/>
      <c r="BJ431" s="143"/>
      <c r="BK431" s="143"/>
      <c r="BL431" s="143"/>
      <c r="BM431" s="143"/>
      <c r="BN431" s="143"/>
      <c r="BO431" s="143"/>
      <c r="BP431" s="143"/>
      <c r="BQ431" s="143"/>
      <c r="BR431" s="143"/>
      <c r="BS431" s="143"/>
      <c r="BT431" s="143"/>
    </row>
    <row r="432" spans="1:72" x14ac:dyDescent="0.35">
      <c r="A432" s="185"/>
      <c r="B432" s="179"/>
      <c r="C432" s="185"/>
      <c r="D432" s="185"/>
      <c r="E432" s="185"/>
      <c r="F432" s="185"/>
      <c r="G432" s="185"/>
      <c r="H432" s="185"/>
      <c r="I432" s="185"/>
      <c r="J432" s="185"/>
      <c r="K432" s="185"/>
      <c r="L432" s="185"/>
      <c r="M432" s="185"/>
      <c r="N432" s="185"/>
      <c r="O432" s="185"/>
      <c r="P432" s="185"/>
      <c r="Q432" s="185"/>
      <c r="R432" s="185"/>
      <c r="S432" s="185"/>
      <c r="T432" s="185"/>
      <c r="U432" s="185"/>
      <c r="V432" s="185"/>
      <c r="W432" s="185"/>
      <c r="X432" s="185"/>
      <c r="Y432" s="185"/>
      <c r="Z432" s="185"/>
      <c r="AA432" s="185"/>
      <c r="AB432" s="185"/>
      <c r="AC432" s="185"/>
      <c r="AD432" s="185"/>
      <c r="AE432" s="185"/>
      <c r="AF432" s="185"/>
      <c r="AG432" s="185"/>
      <c r="AH432" s="185"/>
      <c r="AI432" s="185"/>
      <c r="AJ432" s="185"/>
      <c r="AK432" s="185"/>
      <c r="AL432" s="201"/>
      <c r="AM432" s="167"/>
      <c r="AN432" s="143"/>
      <c r="AO432" s="143"/>
      <c r="AP432" s="143"/>
      <c r="AQ432" s="143"/>
      <c r="AR432" s="143"/>
      <c r="AS432" s="143"/>
      <c r="AT432" s="143"/>
      <c r="AU432" s="143"/>
      <c r="AV432" s="143"/>
      <c r="AW432" s="143"/>
      <c r="AX432" s="143"/>
      <c r="AY432" s="143"/>
      <c r="AZ432" s="143"/>
      <c r="BA432" s="143"/>
      <c r="BB432" s="143"/>
      <c r="BC432" s="143"/>
      <c r="BD432" s="143"/>
      <c r="BE432" s="143"/>
      <c r="BF432" s="143"/>
      <c r="BG432" s="143"/>
      <c r="BH432" s="143"/>
      <c r="BI432" s="143"/>
      <c r="BJ432" s="143"/>
      <c r="BK432" s="143"/>
      <c r="BL432" s="143"/>
      <c r="BM432" s="143"/>
      <c r="BN432" s="143"/>
      <c r="BO432" s="143"/>
      <c r="BP432" s="143"/>
      <c r="BQ432" s="143"/>
      <c r="BR432" s="143"/>
      <c r="BS432" s="143"/>
      <c r="BT432" s="143"/>
    </row>
    <row r="433" spans="1:72" x14ac:dyDescent="0.35">
      <c r="A433" s="185"/>
      <c r="B433" s="179"/>
      <c r="C433" s="185"/>
      <c r="D433" s="185"/>
      <c r="E433" s="185"/>
      <c r="F433" s="185"/>
      <c r="G433" s="185"/>
      <c r="H433" s="185"/>
      <c r="I433" s="185"/>
      <c r="J433" s="185"/>
      <c r="K433" s="185"/>
      <c r="L433" s="185"/>
      <c r="M433" s="185"/>
      <c r="N433" s="185"/>
      <c r="O433" s="185"/>
      <c r="P433" s="185"/>
      <c r="Q433" s="185"/>
      <c r="R433" s="185"/>
      <c r="S433" s="185"/>
      <c r="T433" s="185"/>
      <c r="U433" s="185"/>
      <c r="V433" s="185"/>
      <c r="W433" s="185"/>
      <c r="X433" s="185"/>
      <c r="Y433" s="185"/>
      <c r="Z433" s="185"/>
      <c r="AA433" s="185"/>
      <c r="AB433" s="185"/>
      <c r="AC433" s="185"/>
      <c r="AD433" s="185"/>
      <c r="AE433" s="185"/>
      <c r="AF433" s="185"/>
      <c r="AG433" s="185"/>
      <c r="AH433" s="185"/>
      <c r="AI433" s="185"/>
      <c r="AJ433" s="185"/>
      <c r="AK433" s="185"/>
      <c r="AL433" s="201"/>
      <c r="AM433" s="167"/>
      <c r="AN433" s="143"/>
      <c r="AO433" s="143"/>
      <c r="AP433" s="143"/>
      <c r="AQ433" s="143"/>
      <c r="AR433" s="143"/>
      <c r="AS433" s="143"/>
      <c r="AT433" s="143"/>
      <c r="AU433" s="143"/>
      <c r="AV433" s="143"/>
      <c r="AW433" s="143"/>
      <c r="AX433" s="143"/>
      <c r="AY433" s="143"/>
      <c r="AZ433" s="143"/>
      <c r="BA433" s="143"/>
      <c r="BB433" s="143"/>
      <c r="BC433" s="143"/>
      <c r="BD433" s="143"/>
      <c r="BE433" s="143"/>
      <c r="BF433" s="143"/>
      <c r="BG433" s="143"/>
      <c r="BH433" s="143"/>
      <c r="BI433" s="143"/>
      <c r="BJ433" s="143"/>
      <c r="BK433" s="143"/>
      <c r="BL433" s="143"/>
      <c r="BM433" s="143"/>
      <c r="BN433" s="143"/>
      <c r="BO433" s="143"/>
      <c r="BP433" s="143"/>
      <c r="BQ433" s="143"/>
      <c r="BR433" s="143"/>
      <c r="BS433" s="143"/>
      <c r="BT433" s="143"/>
    </row>
    <row r="434" spans="1:72" x14ac:dyDescent="0.35">
      <c r="A434" s="185"/>
      <c r="B434" s="179"/>
      <c r="C434" s="185"/>
      <c r="D434" s="185"/>
      <c r="E434" s="185"/>
      <c r="F434" s="185"/>
      <c r="G434" s="185"/>
      <c r="H434" s="185"/>
      <c r="I434" s="185"/>
      <c r="J434" s="185"/>
      <c r="K434" s="185"/>
      <c r="L434" s="185"/>
      <c r="M434" s="185"/>
      <c r="N434" s="185"/>
      <c r="O434" s="185"/>
      <c r="P434" s="185"/>
      <c r="Q434" s="185"/>
      <c r="R434" s="185"/>
      <c r="S434" s="185"/>
      <c r="T434" s="185"/>
      <c r="U434" s="185"/>
      <c r="V434" s="185"/>
      <c r="W434" s="185"/>
      <c r="X434" s="185"/>
      <c r="Y434" s="185"/>
      <c r="Z434" s="185"/>
      <c r="AA434" s="185"/>
      <c r="AB434" s="185"/>
      <c r="AC434" s="185"/>
      <c r="AD434" s="185"/>
      <c r="AE434" s="185"/>
      <c r="AF434" s="185"/>
      <c r="AG434" s="185"/>
      <c r="AH434" s="185"/>
      <c r="AI434" s="185"/>
      <c r="AJ434" s="185"/>
      <c r="AK434" s="185"/>
      <c r="AL434" s="201"/>
      <c r="AM434" s="167"/>
      <c r="AN434" s="143"/>
      <c r="AO434" s="143"/>
      <c r="AP434" s="143"/>
      <c r="AQ434" s="143"/>
      <c r="AR434" s="143"/>
      <c r="AS434" s="143"/>
      <c r="AT434" s="143"/>
      <c r="AU434" s="143"/>
      <c r="AV434" s="143"/>
      <c r="AW434" s="143"/>
      <c r="AX434" s="143"/>
      <c r="AY434" s="143"/>
      <c r="AZ434" s="143"/>
      <c r="BA434" s="143"/>
      <c r="BB434" s="143"/>
      <c r="BC434" s="143"/>
      <c r="BD434" s="143"/>
      <c r="BE434" s="143"/>
      <c r="BF434" s="143"/>
      <c r="BG434" s="143"/>
      <c r="BH434" s="143"/>
      <c r="BI434" s="143"/>
      <c r="BJ434" s="143"/>
      <c r="BK434" s="143"/>
      <c r="BL434" s="143"/>
      <c r="BM434" s="143"/>
      <c r="BN434" s="143"/>
      <c r="BO434" s="143"/>
      <c r="BP434" s="143"/>
      <c r="BQ434" s="143"/>
      <c r="BR434" s="143"/>
      <c r="BS434" s="143"/>
      <c r="BT434" s="143"/>
    </row>
    <row r="435" spans="1:72" x14ac:dyDescent="0.35">
      <c r="A435" s="185"/>
      <c r="B435" s="179"/>
      <c r="C435" s="185"/>
      <c r="D435" s="185"/>
      <c r="E435" s="185"/>
      <c r="F435" s="185"/>
      <c r="G435" s="185"/>
      <c r="H435" s="185"/>
      <c r="I435" s="185"/>
      <c r="J435" s="185"/>
      <c r="K435" s="185"/>
      <c r="L435" s="185"/>
      <c r="M435" s="185"/>
      <c r="N435" s="185"/>
      <c r="O435" s="185"/>
      <c r="P435" s="185"/>
      <c r="Q435" s="185"/>
      <c r="R435" s="185"/>
      <c r="S435" s="185"/>
      <c r="T435" s="185"/>
      <c r="U435" s="185"/>
      <c r="V435" s="185"/>
      <c r="W435" s="185"/>
      <c r="X435" s="185"/>
      <c r="Y435" s="185"/>
      <c r="Z435" s="185"/>
      <c r="AA435" s="185"/>
      <c r="AB435" s="185"/>
      <c r="AC435" s="185"/>
      <c r="AD435" s="185"/>
      <c r="AE435" s="185"/>
      <c r="AF435" s="185"/>
      <c r="AG435" s="185"/>
      <c r="AH435" s="185"/>
      <c r="AI435" s="185"/>
      <c r="AJ435" s="185"/>
      <c r="AK435" s="185"/>
      <c r="AL435" s="201"/>
      <c r="AM435" s="167"/>
      <c r="AN435" s="143"/>
      <c r="AO435" s="143"/>
      <c r="AP435" s="143"/>
      <c r="AQ435" s="143"/>
      <c r="AR435" s="143"/>
      <c r="AS435" s="143"/>
      <c r="AT435" s="143"/>
      <c r="AU435" s="143"/>
      <c r="AV435" s="143"/>
      <c r="AW435" s="143"/>
      <c r="AX435" s="143"/>
      <c r="AY435" s="143"/>
      <c r="AZ435" s="143"/>
      <c r="BA435" s="143"/>
      <c r="BB435" s="143"/>
      <c r="BC435" s="143"/>
      <c r="BD435" s="143"/>
      <c r="BE435" s="143"/>
      <c r="BF435" s="143"/>
      <c r="BG435" s="143"/>
      <c r="BH435" s="143"/>
      <c r="BI435" s="143"/>
      <c r="BJ435" s="143"/>
      <c r="BK435" s="143"/>
      <c r="BL435" s="143"/>
      <c r="BM435" s="143"/>
      <c r="BN435" s="143"/>
      <c r="BO435" s="143"/>
      <c r="BP435" s="143"/>
      <c r="BQ435" s="143"/>
      <c r="BR435" s="143"/>
      <c r="BS435" s="143"/>
      <c r="BT435" s="143"/>
    </row>
    <row r="436" spans="1:72" x14ac:dyDescent="0.35">
      <c r="A436" s="185"/>
      <c r="B436" s="179"/>
      <c r="C436" s="185"/>
      <c r="D436" s="185"/>
      <c r="E436" s="185"/>
      <c r="F436" s="185"/>
      <c r="G436" s="185"/>
      <c r="H436" s="185"/>
      <c r="I436" s="185"/>
      <c r="J436" s="185"/>
      <c r="K436" s="185"/>
      <c r="L436" s="185"/>
      <c r="M436" s="185"/>
      <c r="N436" s="185"/>
      <c r="O436" s="185"/>
      <c r="P436" s="185"/>
      <c r="Q436" s="185"/>
      <c r="R436" s="185"/>
      <c r="S436" s="185"/>
      <c r="T436" s="185"/>
      <c r="U436" s="185"/>
      <c r="V436" s="185"/>
      <c r="W436" s="185"/>
      <c r="X436" s="185"/>
      <c r="Y436" s="185"/>
      <c r="Z436" s="185"/>
      <c r="AA436" s="185"/>
      <c r="AB436" s="185"/>
      <c r="AC436" s="185"/>
      <c r="AD436" s="185"/>
      <c r="AE436" s="185"/>
      <c r="AF436" s="185"/>
      <c r="AG436" s="185"/>
      <c r="AH436" s="185"/>
      <c r="AI436" s="185"/>
      <c r="AJ436" s="185"/>
      <c r="AK436" s="185"/>
      <c r="AL436" s="201"/>
      <c r="AM436" s="167"/>
      <c r="AN436" s="143"/>
      <c r="AO436" s="143"/>
      <c r="AP436" s="143"/>
      <c r="AQ436" s="143"/>
      <c r="AR436" s="143"/>
      <c r="AS436" s="143"/>
      <c r="AT436" s="143"/>
      <c r="AU436" s="143"/>
      <c r="AV436" s="143"/>
      <c r="AW436" s="143"/>
      <c r="AX436" s="143"/>
      <c r="AY436" s="143"/>
      <c r="AZ436" s="143"/>
      <c r="BA436" s="143"/>
      <c r="BB436" s="143"/>
      <c r="BC436" s="143"/>
      <c r="BD436" s="143"/>
      <c r="BE436" s="143"/>
      <c r="BF436" s="143"/>
      <c r="BG436" s="143"/>
      <c r="BH436" s="143"/>
      <c r="BI436" s="143"/>
      <c r="BJ436" s="143"/>
      <c r="BK436" s="143"/>
      <c r="BL436" s="143"/>
      <c r="BM436" s="143"/>
      <c r="BN436" s="143"/>
      <c r="BO436" s="143"/>
      <c r="BP436" s="143"/>
      <c r="BQ436" s="143"/>
      <c r="BR436" s="143"/>
      <c r="BS436" s="143"/>
      <c r="BT436" s="143"/>
    </row>
    <row r="437" spans="1:72" x14ac:dyDescent="0.35">
      <c r="A437" s="185"/>
      <c r="B437" s="179"/>
      <c r="C437" s="185"/>
      <c r="D437" s="185"/>
      <c r="E437" s="185"/>
      <c r="F437" s="185"/>
      <c r="G437" s="185"/>
      <c r="H437" s="185"/>
      <c r="I437" s="185"/>
      <c r="J437" s="185"/>
      <c r="K437" s="185"/>
      <c r="L437" s="185"/>
      <c r="M437" s="185"/>
      <c r="N437" s="185"/>
      <c r="O437" s="185"/>
      <c r="P437" s="185"/>
      <c r="Q437" s="185"/>
      <c r="R437" s="185"/>
      <c r="S437" s="185"/>
      <c r="T437" s="185"/>
      <c r="U437" s="185"/>
      <c r="V437" s="185"/>
      <c r="W437" s="185"/>
      <c r="X437" s="185"/>
      <c r="Y437" s="185"/>
      <c r="Z437" s="185"/>
      <c r="AA437" s="185"/>
      <c r="AB437" s="185"/>
      <c r="AC437" s="185"/>
      <c r="AD437" s="185"/>
      <c r="AE437" s="185"/>
      <c r="AF437" s="185"/>
      <c r="AG437" s="185"/>
      <c r="AH437" s="185"/>
      <c r="AI437" s="185"/>
      <c r="AJ437" s="185"/>
      <c r="AK437" s="185"/>
      <c r="AL437" s="201"/>
      <c r="AM437" s="167"/>
      <c r="AN437" s="143"/>
      <c r="AO437" s="143"/>
      <c r="AP437" s="143"/>
      <c r="AQ437" s="143"/>
      <c r="AR437" s="143"/>
      <c r="AS437" s="143"/>
      <c r="AT437" s="143"/>
      <c r="AU437" s="143"/>
      <c r="AV437" s="143"/>
      <c r="AW437" s="143"/>
      <c r="AX437" s="143"/>
      <c r="AY437" s="143"/>
      <c r="AZ437" s="143"/>
      <c r="BA437" s="143"/>
      <c r="BB437" s="143"/>
      <c r="BC437" s="143"/>
      <c r="BD437" s="143"/>
      <c r="BE437" s="143"/>
      <c r="BF437" s="143"/>
      <c r="BG437" s="143"/>
      <c r="BH437" s="143"/>
      <c r="BI437" s="143"/>
      <c r="BJ437" s="143"/>
      <c r="BK437" s="143"/>
      <c r="BL437" s="143"/>
      <c r="BM437" s="143"/>
      <c r="BN437" s="143"/>
      <c r="BO437" s="143"/>
      <c r="BP437" s="143"/>
      <c r="BQ437" s="143"/>
      <c r="BR437" s="143"/>
      <c r="BS437" s="143"/>
      <c r="BT437" s="143"/>
    </row>
    <row r="438" spans="1:72" x14ac:dyDescent="0.35">
      <c r="A438" s="185"/>
      <c r="B438" s="179"/>
      <c r="C438" s="185"/>
      <c r="D438" s="185"/>
      <c r="E438" s="185"/>
      <c r="F438" s="185"/>
      <c r="G438" s="185"/>
      <c r="H438" s="185"/>
      <c r="I438" s="185"/>
      <c r="J438" s="185"/>
      <c r="K438" s="185"/>
      <c r="L438" s="185"/>
      <c r="M438" s="185"/>
      <c r="N438" s="185"/>
      <c r="O438" s="185"/>
      <c r="P438" s="185"/>
      <c r="Q438" s="185"/>
      <c r="R438" s="185"/>
      <c r="S438" s="185"/>
      <c r="T438" s="185"/>
      <c r="U438" s="185"/>
      <c r="V438" s="185"/>
      <c r="W438" s="185"/>
      <c r="X438" s="185"/>
      <c r="Y438" s="185"/>
      <c r="Z438" s="185"/>
      <c r="AA438" s="185"/>
      <c r="AB438" s="185"/>
      <c r="AC438" s="185"/>
      <c r="AD438" s="185"/>
      <c r="AE438" s="185"/>
      <c r="AF438" s="185"/>
      <c r="AG438" s="185"/>
      <c r="AH438" s="185"/>
      <c r="AI438" s="185"/>
      <c r="AJ438" s="185"/>
      <c r="AK438" s="185"/>
      <c r="AL438" s="201"/>
      <c r="AM438" s="167"/>
      <c r="AN438" s="143"/>
      <c r="AO438" s="143"/>
      <c r="AP438" s="143"/>
      <c r="AQ438" s="143"/>
      <c r="AR438" s="143"/>
      <c r="AS438" s="143"/>
      <c r="AT438" s="143"/>
      <c r="AU438" s="143"/>
      <c r="AV438" s="143"/>
      <c r="AW438" s="143"/>
      <c r="AX438" s="143"/>
      <c r="AY438" s="143"/>
      <c r="AZ438" s="143"/>
      <c r="BA438" s="143"/>
      <c r="BB438" s="143"/>
      <c r="BC438" s="143"/>
      <c r="BD438" s="143"/>
      <c r="BE438" s="143"/>
      <c r="BF438" s="143"/>
      <c r="BG438" s="143"/>
      <c r="BH438" s="143"/>
      <c r="BI438" s="143"/>
      <c r="BJ438" s="143"/>
      <c r="BK438" s="143"/>
      <c r="BL438" s="143"/>
      <c r="BM438" s="143"/>
      <c r="BN438" s="143"/>
      <c r="BO438" s="143"/>
      <c r="BP438" s="143"/>
      <c r="BQ438" s="143"/>
      <c r="BR438" s="143"/>
      <c r="BS438" s="143"/>
      <c r="BT438" s="143"/>
    </row>
    <row r="439" spans="1:72" x14ac:dyDescent="0.35">
      <c r="A439" s="185"/>
      <c r="B439" s="179"/>
      <c r="C439" s="185"/>
      <c r="D439" s="185"/>
      <c r="E439" s="185"/>
      <c r="F439" s="185"/>
      <c r="G439" s="185"/>
      <c r="H439" s="185"/>
      <c r="I439" s="185"/>
      <c r="J439" s="185"/>
      <c r="K439" s="185"/>
      <c r="L439" s="185"/>
      <c r="M439" s="185"/>
      <c r="N439" s="185"/>
      <c r="O439" s="185"/>
      <c r="P439" s="185"/>
      <c r="Q439" s="185"/>
      <c r="R439" s="185"/>
      <c r="S439" s="185"/>
      <c r="T439" s="185"/>
      <c r="U439" s="185"/>
      <c r="V439" s="185"/>
      <c r="W439" s="185"/>
      <c r="X439" s="185"/>
      <c r="Y439" s="185"/>
      <c r="Z439" s="185"/>
      <c r="AA439" s="185"/>
      <c r="AB439" s="185"/>
      <c r="AC439" s="185"/>
      <c r="AD439" s="185"/>
      <c r="AE439" s="185"/>
      <c r="AF439" s="185"/>
      <c r="AG439" s="185"/>
      <c r="AH439" s="185"/>
      <c r="AI439" s="185"/>
      <c r="AJ439" s="185"/>
      <c r="AK439" s="185"/>
      <c r="AL439" s="201"/>
      <c r="AM439" s="167"/>
      <c r="AN439" s="143"/>
      <c r="AO439" s="143"/>
      <c r="AP439" s="143"/>
      <c r="AQ439" s="143"/>
      <c r="AR439" s="143"/>
      <c r="AS439" s="143"/>
      <c r="AT439" s="143"/>
      <c r="AU439" s="143"/>
      <c r="AV439" s="143"/>
      <c r="AW439" s="143"/>
      <c r="AX439" s="143"/>
      <c r="AY439" s="143"/>
      <c r="AZ439" s="143"/>
      <c r="BA439" s="143"/>
      <c r="BB439" s="143"/>
      <c r="BC439" s="143"/>
      <c r="BD439" s="143"/>
      <c r="BE439" s="143"/>
      <c r="BF439" s="143"/>
      <c r="BG439" s="143"/>
      <c r="BH439" s="143"/>
      <c r="BI439" s="143"/>
      <c r="BJ439" s="143"/>
      <c r="BK439" s="143"/>
      <c r="BL439" s="143"/>
      <c r="BM439" s="143"/>
      <c r="BN439" s="143"/>
      <c r="BO439" s="143"/>
      <c r="BP439" s="143"/>
      <c r="BQ439" s="143"/>
      <c r="BR439" s="143"/>
      <c r="BS439" s="143"/>
      <c r="BT439" s="143"/>
    </row>
    <row r="440" spans="1:72" x14ac:dyDescent="0.35">
      <c r="A440" s="185"/>
      <c r="B440" s="179"/>
      <c r="C440" s="185"/>
      <c r="D440" s="185"/>
      <c r="E440" s="185"/>
      <c r="F440" s="185"/>
      <c r="G440" s="185"/>
      <c r="H440" s="185"/>
      <c r="I440" s="185"/>
      <c r="J440" s="185"/>
      <c r="K440" s="185"/>
      <c r="L440" s="185"/>
      <c r="M440" s="185"/>
      <c r="N440" s="185"/>
      <c r="O440" s="185"/>
      <c r="P440" s="185"/>
      <c r="Q440" s="185"/>
      <c r="R440" s="185"/>
      <c r="S440" s="185"/>
      <c r="T440" s="185"/>
      <c r="U440" s="185"/>
      <c r="V440" s="185"/>
      <c r="W440" s="185"/>
      <c r="X440" s="185"/>
      <c r="Y440" s="185"/>
      <c r="Z440" s="185"/>
      <c r="AA440" s="185"/>
      <c r="AB440" s="185"/>
      <c r="AC440" s="185"/>
      <c r="AD440" s="185"/>
      <c r="AE440" s="185"/>
      <c r="AF440" s="185"/>
      <c r="AG440" s="185"/>
      <c r="AH440" s="185"/>
      <c r="AI440" s="185"/>
      <c r="AJ440" s="185"/>
      <c r="AK440" s="185"/>
      <c r="AL440" s="201"/>
      <c r="AM440" s="167"/>
      <c r="AN440" s="143"/>
      <c r="AO440" s="143"/>
      <c r="AP440" s="143"/>
      <c r="AQ440" s="143"/>
      <c r="AR440" s="143"/>
      <c r="AS440" s="143"/>
      <c r="AT440" s="143"/>
      <c r="AU440" s="143"/>
      <c r="AV440" s="143"/>
      <c r="AW440" s="143"/>
      <c r="AX440" s="143"/>
      <c r="AY440" s="143"/>
      <c r="AZ440" s="143"/>
      <c r="BA440" s="143"/>
      <c r="BB440" s="143"/>
      <c r="BC440" s="143"/>
      <c r="BD440" s="143"/>
      <c r="BE440" s="143"/>
      <c r="BF440" s="143"/>
      <c r="BG440" s="143"/>
      <c r="BH440" s="143"/>
      <c r="BI440" s="143"/>
      <c r="BJ440" s="143"/>
      <c r="BK440" s="143"/>
      <c r="BL440" s="143"/>
      <c r="BM440" s="143"/>
      <c r="BN440" s="143"/>
      <c r="BO440" s="143"/>
      <c r="BP440" s="143"/>
      <c r="BQ440" s="143"/>
      <c r="BR440" s="143"/>
      <c r="BS440" s="143"/>
      <c r="BT440" s="143"/>
    </row>
    <row r="441" spans="1:72" x14ac:dyDescent="0.35">
      <c r="A441" s="185"/>
      <c r="B441" s="179"/>
      <c r="C441" s="185"/>
      <c r="D441" s="185"/>
      <c r="E441" s="185"/>
      <c r="F441" s="185"/>
      <c r="G441" s="185"/>
      <c r="H441" s="185"/>
      <c r="I441" s="185"/>
      <c r="J441" s="185"/>
      <c r="K441" s="185"/>
      <c r="L441" s="185"/>
      <c r="M441" s="185"/>
      <c r="N441" s="185"/>
      <c r="O441" s="185"/>
      <c r="P441" s="185"/>
      <c r="Q441" s="185"/>
      <c r="R441" s="185"/>
      <c r="S441" s="185"/>
      <c r="T441" s="185"/>
      <c r="U441" s="185"/>
      <c r="V441" s="185"/>
      <c r="W441" s="185"/>
      <c r="X441" s="185"/>
      <c r="Y441" s="185"/>
      <c r="Z441" s="185"/>
      <c r="AA441" s="185"/>
      <c r="AB441" s="185"/>
      <c r="AC441" s="185"/>
      <c r="AD441" s="185"/>
      <c r="AE441" s="185"/>
      <c r="AF441" s="185"/>
      <c r="AG441" s="185"/>
      <c r="AH441" s="185"/>
      <c r="AI441" s="185"/>
      <c r="AJ441" s="185"/>
      <c r="AK441" s="185"/>
      <c r="AL441" s="201"/>
      <c r="AM441" s="167"/>
      <c r="AN441" s="143"/>
      <c r="AO441" s="143"/>
      <c r="AP441" s="143"/>
      <c r="AQ441" s="143"/>
      <c r="AR441" s="143"/>
      <c r="AS441" s="143"/>
      <c r="AT441" s="143"/>
      <c r="AU441" s="143"/>
      <c r="AV441" s="143"/>
      <c r="AW441" s="143"/>
      <c r="AX441" s="143"/>
      <c r="AY441" s="143"/>
      <c r="AZ441" s="143"/>
      <c r="BA441" s="143"/>
      <c r="BB441" s="143"/>
      <c r="BC441" s="143"/>
      <c r="BD441" s="143"/>
      <c r="BE441" s="143"/>
      <c r="BF441" s="143"/>
      <c r="BG441" s="143"/>
      <c r="BH441" s="143"/>
      <c r="BI441" s="143"/>
      <c r="BJ441" s="143"/>
      <c r="BK441" s="143"/>
      <c r="BL441" s="143"/>
      <c r="BM441" s="143"/>
      <c r="BN441" s="143"/>
      <c r="BO441" s="143"/>
      <c r="BP441" s="143"/>
      <c r="BQ441" s="143"/>
      <c r="BR441" s="143"/>
      <c r="BS441" s="143"/>
      <c r="BT441" s="143"/>
    </row>
    <row r="442" spans="1:72" x14ac:dyDescent="0.35">
      <c r="A442" s="185"/>
      <c r="B442" s="179"/>
      <c r="C442" s="185"/>
      <c r="D442" s="185"/>
      <c r="E442" s="185"/>
      <c r="F442" s="185"/>
      <c r="G442" s="185"/>
      <c r="H442" s="185"/>
      <c r="I442" s="185"/>
      <c r="J442" s="185"/>
      <c r="K442" s="185"/>
      <c r="L442" s="185"/>
      <c r="M442" s="185"/>
      <c r="N442" s="185"/>
      <c r="O442" s="185"/>
      <c r="P442" s="185"/>
      <c r="Q442" s="185"/>
      <c r="R442" s="185"/>
      <c r="S442" s="185"/>
      <c r="T442" s="185"/>
      <c r="U442" s="185"/>
      <c r="V442" s="185"/>
      <c r="W442" s="185"/>
      <c r="X442" s="185"/>
      <c r="Y442" s="185"/>
      <c r="Z442" s="185"/>
      <c r="AA442" s="185"/>
      <c r="AB442" s="185"/>
      <c r="AC442" s="185"/>
      <c r="AD442" s="185"/>
      <c r="AE442" s="185"/>
      <c r="AF442" s="185"/>
      <c r="AG442" s="185"/>
      <c r="AH442" s="185"/>
      <c r="AI442" s="185"/>
      <c r="AJ442" s="185"/>
      <c r="AK442" s="185"/>
      <c r="AL442" s="201"/>
      <c r="AM442" s="167"/>
      <c r="AN442" s="143"/>
      <c r="AO442" s="143"/>
      <c r="AP442" s="143"/>
      <c r="AQ442" s="143"/>
      <c r="AR442" s="143"/>
      <c r="AS442" s="143"/>
      <c r="AT442" s="143"/>
      <c r="AU442" s="143"/>
      <c r="AV442" s="143"/>
      <c r="AW442" s="143"/>
      <c r="AX442" s="143"/>
      <c r="AY442" s="143"/>
      <c r="AZ442" s="143"/>
      <c r="BA442" s="143"/>
      <c r="BB442" s="143"/>
      <c r="BC442" s="143"/>
      <c r="BD442" s="143"/>
      <c r="BE442" s="143"/>
      <c r="BF442" s="143"/>
      <c r="BG442" s="143"/>
      <c r="BH442" s="143"/>
      <c r="BI442" s="143"/>
      <c r="BJ442" s="143"/>
      <c r="BK442" s="143"/>
      <c r="BL442" s="143"/>
      <c r="BM442" s="143"/>
      <c r="BN442" s="143"/>
      <c r="BO442" s="143"/>
      <c r="BP442" s="143"/>
      <c r="BQ442" s="143"/>
      <c r="BR442" s="143"/>
      <c r="BS442" s="143"/>
      <c r="BT442" s="143"/>
    </row>
    <row r="443" spans="1:72" x14ac:dyDescent="0.35">
      <c r="A443" s="185"/>
      <c r="B443" s="179"/>
      <c r="C443" s="185"/>
      <c r="D443" s="185"/>
      <c r="E443" s="185"/>
      <c r="F443" s="185"/>
      <c r="G443" s="185"/>
      <c r="H443" s="185"/>
      <c r="I443" s="185"/>
      <c r="J443" s="185"/>
      <c r="K443" s="185"/>
      <c r="L443" s="185"/>
      <c r="M443" s="185"/>
      <c r="N443" s="185"/>
      <c r="O443" s="185"/>
      <c r="P443" s="185"/>
      <c r="Q443" s="185"/>
      <c r="R443" s="185"/>
      <c r="S443" s="185"/>
      <c r="T443" s="185"/>
      <c r="U443" s="185"/>
      <c r="V443" s="185"/>
      <c r="W443" s="185"/>
      <c r="X443" s="185"/>
      <c r="Y443" s="185"/>
      <c r="Z443" s="185"/>
      <c r="AA443" s="185"/>
      <c r="AB443" s="185"/>
      <c r="AC443" s="185"/>
      <c r="AD443" s="185"/>
      <c r="AE443" s="185"/>
      <c r="AF443" s="185"/>
      <c r="AG443" s="185"/>
      <c r="AH443" s="185"/>
      <c r="AI443" s="185"/>
      <c r="AJ443" s="185"/>
      <c r="AK443" s="185"/>
      <c r="AL443" s="201"/>
      <c r="AM443" s="167"/>
      <c r="AN443" s="143"/>
      <c r="AO443" s="143"/>
      <c r="AP443" s="143"/>
      <c r="AQ443" s="143"/>
      <c r="AR443" s="143"/>
      <c r="AS443" s="143"/>
      <c r="AT443" s="143"/>
      <c r="AU443" s="143"/>
      <c r="AV443" s="143"/>
      <c r="AW443" s="143"/>
      <c r="AX443" s="143"/>
      <c r="AY443" s="143"/>
      <c r="AZ443" s="143"/>
      <c r="BA443" s="143"/>
      <c r="BB443" s="143"/>
      <c r="BC443" s="143"/>
      <c r="BD443" s="143"/>
      <c r="BE443" s="143"/>
      <c r="BF443" s="143"/>
      <c r="BG443" s="143"/>
      <c r="BH443" s="143"/>
      <c r="BI443" s="143"/>
      <c r="BJ443" s="143"/>
      <c r="BK443" s="143"/>
      <c r="BL443" s="143"/>
      <c r="BM443" s="143"/>
      <c r="BN443" s="143"/>
      <c r="BO443" s="143"/>
      <c r="BP443" s="143"/>
      <c r="BQ443" s="143"/>
      <c r="BR443" s="143"/>
      <c r="BS443" s="143"/>
      <c r="BT443" s="143"/>
    </row>
    <row r="444" spans="1:72" x14ac:dyDescent="0.35">
      <c r="A444" s="185"/>
      <c r="B444" s="179"/>
      <c r="C444" s="185"/>
      <c r="D444" s="185"/>
      <c r="E444" s="185"/>
      <c r="F444" s="185"/>
      <c r="G444" s="185"/>
      <c r="H444" s="185"/>
      <c r="I444" s="185"/>
      <c r="J444" s="185"/>
      <c r="K444" s="185"/>
      <c r="L444" s="185"/>
      <c r="M444" s="185"/>
      <c r="N444" s="185"/>
      <c r="O444" s="185"/>
      <c r="P444" s="185"/>
      <c r="Q444" s="185"/>
      <c r="R444" s="185"/>
      <c r="S444" s="185"/>
      <c r="T444" s="185"/>
      <c r="U444" s="185"/>
      <c r="V444" s="185"/>
      <c r="W444" s="185"/>
      <c r="X444" s="185"/>
      <c r="Y444" s="185"/>
      <c r="Z444" s="185"/>
      <c r="AA444" s="185"/>
      <c r="AB444" s="185"/>
      <c r="AC444" s="185"/>
      <c r="AD444" s="185"/>
      <c r="AE444" s="185"/>
      <c r="AF444" s="185"/>
      <c r="AG444" s="185"/>
      <c r="AH444" s="185"/>
      <c r="AI444" s="185"/>
      <c r="AJ444" s="185"/>
      <c r="AK444" s="185"/>
      <c r="AL444" s="201"/>
      <c r="AM444" s="167"/>
      <c r="AN444" s="143"/>
      <c r="AO444" s="143"/>
      <c r="AP444" s="143"/>
      <c r="AQ444" s="143"/>
      <c r="AR444" s="143"/>
      <c r="AS444" s="143"/>
      <c r="AT444" s="143"/>
      <c r="AU444" s="143"/>
      <c r="AV444" s="143"/>
      <c r="AW444" s="143"/>
      <c r="AX444" s="143"/>
      <c r="AY444" s="143"/>
      <c r="AZ444" s="143"/>
      <c r="BA444" s="143"/>
      <c r="BB444" s="143"/>
      <c r="BC444" s="143"/>
      <c r="BD444" s="143"/>
      <c r="BE444" s="143"/>
      <c r="BF444" s="143"/>
      <c r="BG444" s="143"/>
      <c r="BH444" s="143"/>
      <c r="BI444" s="143"/>
      <c r="BJ444" s="143"/>
      <c r="BK444" s="143"/>
      <c r="BL444" s="143"/>
      <c r="BM444" s="143"/>
      <c r="BN444" s="143"/>
      <c r="BO444" s="143"/>
      <c r="BP444" s="143"/>
      <c r="BQ444" s="143"/>
      <c r="BR444" s="143"/>
      <c r="BS444" s="143"/>
      <c r="BT444" s="143"/>
    </row>
    <row r="445" spans="1:72" x14ac:dyDescent="0.35">
      <c r="A445" s="185"/>
      <c r="B445" s="179"/>
      <c r="C445" s="185"/>
      <c r="D445" s="185"/>
      <c r="E445" s="185"/>
      <c r="F445" s="185"/>
      <c r="G445" s="185"/>
      <c r="H445" s="185"/>
      <c r="I445" s="185"/>
      <c r="J445" s="185"/>
      <c r="K445" s="185"/>
      <c r="L445" s="185"/>
      <c r="M445" s="185"/>
      <c r="N445" s="185"/>
      <c r="O445" s="185"/>
      <c r="P445" s="185"/>
      <c r="Q445" s="185"/>
      <c r="R445" s="185"/>
      <c r="S445" s="185"/>
      <c r="T445" s="185"/>
      <c r="U445" s="185"/>
      <c r="V445" s="185"/>
      <c r="W445" s="185"/>
      <c r="X445" s="185"/>
      <c r="Y445" s="185"/>
      <c r="Z445" s="185"/>
      <c r="AA445" s="185"/>
      <c r="AB445" s="185"/>
      <c r="AC445" s="185"/>
      <c r="AD445" s="185"/>
      <c r="AE445" s="185"/>
      <c r="AF445" s="185"/>
      <c r="AG445" s="185"/>
      <c r="AH445" s="185"/>
      <c r="AI445" s="185"/>
      <c r="AJ445" s="185"/>
      <c r="AK445" s="185"/>
      <c r="AL445" s="201"/>
      <c r="AM445" s="167"/>
      <c r="AN445" s="143"/>
      <c r="AO445" s="143"/>
      <c r="AP445" s="143"/>
      <c r="AQ445" s="143"/>
      <c r="AR445" s="143"/>
      <c r="AS445" s="143"/>
      <c r="AT445" s="143"/>
      <c r="AU445" s="143"/>
      <c r="AV445" s="143"/>
      <c r="AW445" s="143"/>
      <c r="AX445" s="143"/>
      <c r="AY445" s="143"/>
      <c r="AZ445" s="143"/>
      <c r="BA445" s="143"/>
      <c r="BB445" s="143"/>
      <c r="BC445" s="143"/>
      <c r="BD445" s="143"/>
      <c r="BE445" s="143"/>
      <c r="BF445" s="143"/>
      <c r="BG445" s="143"/>
      <c r="BH445" s="143"/>
      <c r="BI445" s="143"/>
      <c r="BJ445" s="143"/>
      <c r="BK445" s="143"/>
      <c r="BL445" s="143"/>
      <c r="BM445" s="143"/>
      <c r="BN445" s="143"/>
      <c r="BO445" s="143"/>
      <c r="BP445" s="143"/>
      <c r="BQ445" s="143"/>
      <c r="BR445" s="143"/>
      <c r="BS445" s="143"/>
      <c r="BT445" s="143"/>
    </row>
    <row r="446" spans="1:72" x14ac:dyDescent="0.35">
      <c r="A446" s="185"/>
      <c r="B446" s="179"/>
      <c r="C446" s="185"/>
      <c r="D446" s="185"/>
      <c r="E446" s="185"/>
      <c r="F446" s="185"/>
      <c r="G446" s="185"/>
      <c r="H446" s="185"/>
      <c r="I446" s="185"/>
      <c r="J446" s="185"/>
      <c r="K446" s="185"/>
      <c r="L446" s="185"/>
      <c r="M446" s="185"/>
      <c r="N446" s="185"/>
      <c r="O446" s="185"/>
      <c r="P446" s="185"/>
      <c r="Q446" s="185"/>
      <c r="R446" s="185"/>
      <c r="S446" s="185"/>
      <c r="T446" s="185"/>
      <c r="U446" s="185"/>
      <c r="V446" s="185"/>
      <c r="W446" s="185"/>
      <c r="X446" s="185"/>
      <c r="Y446" s="185"/>
      <c r="Z446" s="185"/>
      <c r="AA446" s="185"/>
      <c r="AB446" s="185"/>
      <c r="AC446" s="185"/>
      <c r="AD446" s="185"/>
      <c r="AE446" s="185"/>
      <c r="AF446" s="185"/>
      <c r="AG446" s="185"/>
      <c r="AH446" s="185"/>
      <c r="AI446" s="185"/>
      <c r="AJ446" s="185"/>
      <c r="AK446" s="185"/>
      <c r="AL446" s="201"/>
      <c r="AM446" s="167"/>
      <c r="AN446" s="143"/>
      <c r="AO446" s="143"/>
      <c r="AP446" s="143"/>
      <c r="AQ446" s="143"/>
      <c r="AR446" s="143"/>
      <c r="AS446" s="143"/>
      <c r="AT446" s="143"/>
      <c r="AU446" s="143"/>
      <c r="AV446" s="143"/>
      <c r="AW446" s="143"/>
      <c r="AX446" s="143"/>
      <c r="AY446" s="143"/>
      <c r="AZ446" s="143"/>
      <c r="BA446" s="143"/>
      <c r="BB446" s="143"/>
      <c r="BC446" s="143"/>
      <c r="BD446" s="143"/>
      <c r="BE446" s="143"/>
      <c r="BF446" s="143"/>
      <c r="BG446" s="143"/>
      <c r="BH446" s="143"/>
      <c r="BI446" s="143"/>
      <c r="BJ446" s="143"/>
      <c r="BK446" s="143"/>
      <c r="BL446" s="143"/>
      <c r="BM446" s="143"/>
      <c r="BN446" s="143"/>
      <c r="BO446" s="143"/>
      <c r="BP446" s="143"/>
      <c r="BQ446" s="143"/>
      <c r="BR446" s="143"/>
      <c r="BS446" s="143"/>
      <c r="BT446" s="143"/>
    </row>
    <row r="447" spans="1:72" x14ac:dyDescent="0.35">
      <c r="A447" s="185"/>
      <c r="B447" s="179"/>
      <c r="C447" s="185"/>
      <c r="D447" s="185"/>
      <c r="E447" s="185"/>
      <c r="F447" s="185"/>
      <c r="G447" s="185"/>
      <c r="H447" s="185"/>
      <c r="I447" s="185"/>
      <c r="J447" s="185"/>
      <c r="K447" s="185"/>
      <c r="L447" s="185"/>
      <c r="M447" s="185"/>
      <c r="N447" s="185"/>
      <c r="O447" s="185"/>
      <c r="P447" s="185"/>
      <c r="Q447" s="185"/>
      <c r="R447" s="185"/>
      <c r="S447" s="185"/>
      <c r="T447" s="185"/>
      <c r="U447" s="185"/>
      <c r="V447" s="185"/>
      <c r="W447" s="185"/>
      <c r="X447" s="185"/>
      <c r="Y447" s="185"/>
      <c r="Z447" s="185"/>
      <c r="AA447" s="185"/>
      <c r="AB447" s="185"/>
      <c r="AC447" s="185"/>
      <c r="AD447" s="185"/>
      <c r="AE447" s="185"/>
      <c r="AF447" s="185"/>
      <c r="AG447" s="185"/>
      <c r="AH447" s="185"/>
      <c r="AI447" s="185"/>
      <c r="AJ447" s="185"/>
      <c r="AK447" s="185"/>
      <c r="AL447" s="201"/>
      <c r="AM447" s="167"/>
      <c r="AN447" s="143"/>
      <c r="AO447" s="143"/>
      <c r="AP447" s="143"/>
      <c r="AQ447" s="143"/>
      <c r="AR447" s="143"/>
      <c r="AS447" s="143"/>
      <c r="AT447" s="143"/>
      <c r="AU447" s="143"/>
      <c r="AV447" s="143"/>
      <c r="AW447" s="143"/>
      <c r="AX447" s="143"/>
      <c r="AY447" s="143"/>
      <c r="AZ447" s="143"/>
      <c r="BA447" s="143"/>
      <c r="BB447" s="143"/>
      <c r="BC447" s="143"/>
      <c r="BD447" s="143"/>
      <c r="BE447" s="143"/>
      <c r="BF447" s="143"/>
      <c r="BG447" s="143"/>
      <c r="BH447" s="143"/>
      <c r="BI447" s="143"/>
      <c r="BJ447" s="143"/>
      <c r="BK447" s="143"/>
      <c r="BL447" s="143"/>
      <c r="BM447" s="143"/>
      <c r="BN447" s="143"/>
      <c r="BO447" s="143"/>
      <c r="BP447" s="143"/>
      <c r="BQ447" s="143"/>
      <c r="BR447" s="143"/>
      <c r="BS447" s="143"/>
      <c r="BT447" s="143"/>
    </row>
    <row r="448" spans="1:72" x14ac:dyDescent="0.35">
      <c r="A448" s="185"/>
      <c r="B448" s="179"/>
      <c r="C448" s="185"/>
      <c r="D448" s="185"/>
      <c r="E448" s="185"/>
      <c r="F448" s="185"/>
      <c r="G448" s="185"/>
      <c r="H448" s="185"/>
      <c r="I448" s="185"/>
      <c r="J448" s="185"/>
      <c r="K448" s="185"/>
      <c r="L448" s="185"/>
      <c r="M448" s="185"/>
      <c r="N448" s="185"/>
      <c r="O448" s="185"/>
      <c r="P448" s="185"/>
      <c r="Q448" s="185"/>
      <c r="R448" s="185"/>
      <c r="S448" s="185"/>
      <c r="T448" s="185"/>
      <c r="U448" s="185"/>
      <c r="V448" s="185"/>
      <c r="W448" s="185"/>
      <c r="X448" s="185"/>
      <c r="Y448" s="185"/>
      <c r="Z448" s="185"/>
      <c r="AA448" s="185"/>
      <c r="AB448" s="185"/>
      <c r="AC448" s="185"/>
      <c r="AD448" s="185"/>
      <c r="AE448" s="185"/>
      <c r="AF448" s="185"/>
      <c r="AG448" s="185"/>
      <c r="AH448" s="185"/>
      <c r="AI448" s="185"/>
      <c r="AJ448" s="185"/>
      <c r="AK448" s="185"/>
      <c r="AL448" s="201"/>
      <c r="AM448" s="167"/>
      <c r="AN448" s="143"/>
      <c r="AO448" s="143"/>
      <c r="AP448" s="143"/>
      <c r="AQ448" s="143"/>
      <c r="AR448" s="143"/>
      <c r="AS448" s="143"/>
      <c r="AT448" s="143"/>
      <c r="AU448" s="143"/>
      <c r="AV448" s="143"/>
      <c r="AW448" s="143"/>
      <c r="AX448" s="143"/>
      <c r="AY448" s="143"/>
      <c r="AZ448" s="143"/>
      <c r="BA448" s="143"/>
      <c r="BB448" s="143"/>
      <c r="BC448" s="143"/>
      <c r="BD448" s="143"/>
      <c r="BE448" s="143"/>
      <c r="BF448" s="143"/>
      <c r="BG448" s="143"/>
      <c r="BH448" s="143"/>
      <c r="BI448" s="143"/>
      <c r="BJ448" s="143"/>
      <c r="BK448" s="143"/>
      <c r="BL448" s="143"/>
      <c r="BM448" s="143"/>
      <c r="BN448" s="143"/>
      <c r="BO448" s="143"/>
      <c r="BP448" s="143"/>
      <c r="BQ448" s="143"/>
      <c r="BR448" s="143"/>
      <c r="BS448" s="143"/>
      <c r="BT448" s="143"/>
    </row>
    <row r="449" spans="1:72" x14ac:dyDescent="0.35">
      <c r="A449" s="185"/>
      <c r="B449" s="179"/>
      <c r="C449" s="185"/>
      <c r="D449" s="185"/>
      <c r="E449" s="185"/>
      <c r="F449" s="185"/>
      <c r="G449" s="185"/>
      <c r="H449" s="185"/>
      <c r="I449" s="185"/>
      <c r="J449" s="185"/>
      <c r="K449" s="185"/>
      <c r="L449" s="185"/>
      <c r="M449" s="185"/>
      <c r="N449" s="185"/>
      <c r="O449" s="185"/>
      <c r="P449" s="185"/>
      <c r="Q449" s="185"/>
      <c r="R449" s="185"/>
      <c r="S449" s="185"/>
      <c r="T449" s="185"/>
      <c r="U449" s="185"/>
      <c r="V449" s="185"/>
      <c r="W449" s="185"/>
      <c r="X449" s="185"/>
      <c r="Y449" s="185"/>
      <c r="Z449" s="185"/>
      <c r="AA449" s="185"/>
      <c r="AB449" s="185"/>
      <c r="AC449" s="185"/>
      <c r="AD449" s="185"/>
      <c r="AE449" s="185"/>
      <c r="AF449" s="185"/>
      <c r="AG449" s="185"/>
      <c r="AH449" s="185"/>
      <c r="AI449" s="185"/>
      <c r="AJ449" s="185"/>
      <c r="AK449" s="185"/>
      <c r="AL449" s="201"/>
      <c r="AM449" s="167"/>
      <c r="AN449" s="143"/>
      <c r="AO449" s="143"/>
      <c r="AP449" s="143"/>
      <c r="AQ449" s="143"/>
      <c r="AR449" s="143"/>
      <c r="AS449" s="143"/>
      <c r="AT449" s="143"/>
      <c r="AU449" s="143"/>
      <c r="AV449" s="143"/>
      <c r="AW449" s="143"/>
      <c r="AX449" s="143"/>
      <c r="AY449" s="143"/>
      <c r="AZ449" s="143"/>
      <c r="BA449" s="143"/>
      <c r="BB449" s="143"/>
      <c r="BC449" s="143"/>
      <c r="BD449" s="143"/>
      <c r="BE449" s="143"/>
      <c r="BF449" s="143"/>
      <c r="BG449" s="143"/>
      <c r="BH449" s="143"/>
      <c r="BI449" s="143"/>
      <c r="BJ449" s="143"/>
      <c r="BK449" s="143"/>
      <c r="BL449" s="143"/>
      <c r="BM449" s="143"/>
      <c r="BN449" s="143"/>
      <c r="BO449" s="143"/>
      <c r="BP449" s="143"/>
      <c r="BQ449" s="143"/>
      <c r="BR449" s="143"/>
      <c r="BS449" s="143"/>
      <c r="BT449" s="143"/>
    </row>
    <row r="450" spans="1:72" x14ac:dyDescent="0.35">
      <c r="A450" s="185"/>
      <c r="B450" s="179"/>
      <c r="C450" s="185"/>
      <c r="D450" s="185"/>
      <c r="E450" s="185"/>
      <c r="F450" s="185"/>
      <c r="G450" s="185"/>
      <c r="H450" s="185"/>
      <c r="I450" s="185"/>
      <c r="J450" s="185"/>
      <c r="K450" s="185"/>
      <c r="L450" s="185"/>
      <c r="M450" s="185"/>
      <c r="N450" s="185"/>
      <c r="O450" s="185"/>
      <c r="P450" s="185"/>
      <c r="Q450" s="185"/>
      <c r="R450" s="185"/>
      <c r="S450" s="185"/>
      <c r="T450" s="185"/>
      <c r="U450" s="185"/>
      <c r="V450" s="185"/>
      <c r="W450" s="185"/>
      <c r="X450" s="185"/>
      <c r="Y450" s="185"/>
      <c r="Z450" s="185"/>
      <c r="AA450" s="185"/>
      <c r="AB450" s="185"/>
      <c r="AC450" s="185"/>
      <c r="AD450" s="185"/>
      <c r="AE450" s="185"/>
      <c r="AF450" s="185"/>
      <c r="AG450" s="185"/>
      <c r="AH450" s="185"/>
      <c r="AI450" s="185"/>
      <c r="AJ450" s="185"/>
      <c r="AK450" s="185"/>
      <c r="AL450" s="201"/>
      <c r="AM450" s="167"/>
      <c r="AN450" s="143"/>
      <c r="AO450" s="143"/>
      <c r="AP450" s="143"/>
      <c r="AQ450" s="143"/>
      <c r="AR450" s="143"/>
      <c r="AS450" s="143"/>
      <c r="AT450" s="143"/>
      <c r="AU450" s="143"/>
      <c r="AV450" s="143"/>
      <c r="AW450" s="143"/>
      <c r="AX450" s="143"/>
      <c r="AY450" s="143"/>
      <c r="AZ450" s="143"/>
      <c r="BA450" s="143"/>
      <c r="BB450" s="143"/>
      <c r="BC450" s="143"/>
      <c r="BD450" s="143"/>
      <c r="BE450" s="143"/>
      <c r="BF450" s="143"/>
      <c r="BG450" s="143"/>
      <c r="BH450" s="143"/>
      <c r="BI450" s="143"/>
      <c r="BJ450" s="143"/>
      <c r="BK450" s="143"/>
      <c r="BL450" s="143"/>
      <c r="BM450" s="143"/>
      <c r="BN450" s="143"/>
      <c r="BO450" s="143"/>
      <c r="BP450" s="143"/>
      <c r="BQ450" s="143"/>
      <c r="BR450" s="143"/>
      <c r="BS450" s="143"/>
      <c r="BT450" s="143"/>
    </row>
    <row r="451" spans="1:72" x14ac:dyDescent="0.35">
      <c r="A451" s="185"/>
      <c r="B451" s="179"/>
      <c r="C451" s="185"/>
      <c r="D451" s="185"/>
      <c r="E451" s="185"/>
      <c r="F451" s="185"/>
      <c r="G451" s="185"/>
      <c r="H451" s="185"/>
      <c r="I451" s="185"/>
      <c r="J451" s="185"/>
      <c r="K451" s="185"/>
      <c r="L451" s="185"/>
      <c r="M451" s="185"/>
      <c r="N451" s="185"/>
      <c r="O451" s="185"/>
      <c r="P451" s="185"/>
      <c r="Q451" s="185"/>
      <c r="R451" s="185"/>
      <c r="S451" s="185"/>
      <c r="T451" s="185"/>
      <c r="U451" s="185"/>
      <c r="V451" s="185"/>
      <c r="W451" s="185"/>
      <c r="X451" s="185"/>
      <c r="Y451" s="185"/>
      <c r="Z451" s="185"/>
      <c r="AA451" s="185"/>
      <c r="AB451" s="185"/>
      <c r="AC451" s="185"/>
      <c r="AD451" s="185"/>
      <c r="AE451" s="185"/>
      <c r="AF451" s="185"/>
      <c r="AG451" s="185"/>
      <c r="AH451" s="185"/>
      <c r="AI451" s="185"/>
      <c r="AJ451" s="185"/>
      <c r="AK451" s="185"/>
      <c r="AL451" s="201"/>
      <c r="AM451" s="167"/>
      <c r="AN451" s="143"/>
      <c r="AO451" s="143"/>
      <c r="AP451" s="143"/>
      <c r="AQ451" s="143"/>
      <c r="AR451" s="143"/>
      <c r="AS451" s="143"/>
      <c r="AT451" s="143"/>
      <c r="AU451" s="143"/>
      <c r="AV451" s="143"/>
      <c r="AW451" s="143"/>
      <c r="AX451" s="143"/>
      <c r="AY451" s="143"/>
      <c r="AZ451" s="143"/>
      <c r="BA451" s="143"/>
      <c r="BB451" s="143"/>
      <c r="BC451" s="143"/>
      <c r="BD451" s="143"/>
      <c r="BE451" s="143"/>
      <c r="BF451" s="143"/>
      <c r="BG451" s="143"/>
      <c r="BH451" s="143"/>
      <c r="BI451" s="143"/>
      <c r="BJ451" s="143"/>
      <c r="BK451" s="143"/>
      <c r="BL451" s="143"/>
      <c r="BM451" s="143"/>
      <c r="BN451" s="143"/>
      <c r="BO451" s="143"/>
      <c r="BP451" s="143"/>
      <c r="BQ451" s="143"/>
      <c r="BR451" s="143"/>
      <c r="BS451" s="143"/>
      <c r="BT451" s="143"/>
    </row>
    <row r="452" spans="1:72" x14ac:dyDescent="0.35">
      <c r="A452" s="185"/>
      <c r="B452" s="179"/>
      <c r="C452" s="185"/>
      <c r="D452" s="185"/>
      <c r="E452" s="185"/>
      <c r="F452" s="185"/>
      <c r="G452" s="185"/>
      <c r="H452" s="185"/>
      <c r="I452" s="185"/>
      <c r="J452" s="185"/>
      <c r="K452" s="185"/>
      <c r="L452" s="185"/>
      <c r="M452" s="185"/>
      <c r="N452" s="185"/>
      <c r="O452" s="185"/>
      <c r="P452" s="185"/>
      <c r="Q452" s="185"/>
      <c r="R452" s="185"/>
      <c r="S452" s="185"/>
      <c r="T452" s="185"/>
      <c r="U452" s="185"/>
      <c r="V452" s="185"/>
      <c r="W452" s="185"/>
      <c r="X452" s="185"/>
      <c r="Y452" s="185"/>
      <c r="Z452" s="185"/>
      <c r="AA452" s="185"/>
      <c r="AB452" s="185"/>
      <c r="AC452" s="185"/>
      <c r="AD452" s="185"/>
      <c r="AE452" s="185"/>
      <c r="AF452" s="185"/>
      <c r="AG452" s="185"/>
      <c r="AH452" s="185"/>
      <c r="AI452" s="185"/>
      <c r="AJ452" s="185"/>
      <c r="AK452" s="185"/>
      <c r="AL452" s="201"/>
      <c r="AM452" s="167"/>
      <c r="AN452" s="143"/>
      <c r="AO452" s="143"/>
      <c r="AP452" s="143"/>
      <c r="AQ452" s="143"/>
      <c r="AR452" s="143"/>
      <c r="AS452" s="143"/>
      <c r="AT452" s="143"/>
      <c r="AU452" s="143"/>
      <c r="AV452" s="143"/>
      <c r="AW452" s="143"/>
      <c r="AX452" s="143"/>
      <c r="AY452" s="143"/>
      <c r="AZ452" s="143"/>
      <c r="BA452" s="143"/>
      <c r="BB452" s="143"/>
      <c r="BC452" s="143"/>
      <c r="BD452" s="143"/>
      <c r="BE452" s="143"/>
      <c r="BF452" s="143"/>
      <c r="BG452" s="143"/>
      <c r="BH452" s="143"/>
      <c r="BI452" s="143"/>
      <c r="BJ452" s="143"/>
      <c r="BK452" s="143"/>
      <c r="BL452" s="143"/>
      <c r="BM452" s="143"/>
      <c r="BN452" s="143"/>
      <c r="BO452" s="143"/>
      <c r="BP452" s="143"/>
      <c r="BQ452" s="143"/>
      <c r="BR452" s="143"/>
      <c r="BS452" s="143"/>
      <c r="BT452" s="143"/>
    </row>
    <row r="453" spans="1:72" x14ac:dyDescent="0.35">
      <c r="A453" s="185"/>
      <c r="B453" s="179"/>
      <c r="C453" s="185"/>
      <c r="D453" s="185"/>
      <c r="E453" s="185"/>
      <c r="F453" s="185"/>
      <c r="G453" s="185"/>
      <c r="H453" s="185"/>
      <c r="I453" s="185"/>
      <c r="J453" s="185"/>
      <c r="K453" s="185"/>
      <c r="L453" s="185"/>
      <c r="M453" s="185"/>
      <c r="N453" s="185"/>
      <c r="O453" s="185"/>
      <c r="P453" s="185"/>
      <c r="Q453" s="185"/>
      <c r="R453" s="185"/>
      <c r="S453" s="185"/>
      <c r="T453" s="185"/>
      <c r="U453" s="185"/>
      <c r="V453" s="185"/>
      <c r="W453" s="185"/>
      <c r="X453" s="185"/>
      <c r="Y453" s="185"/>
      <c r="Z453" s="185"/>
      <c r="AA453" s="185"/>
      <c r="AB453" s="185"/>
      <c r="AC453" s="185"/>
      <c r="AD453" s="185"/>
      <c r="AE453" s="185"/>
      <c r="AF453" s="185"/>
      <c r="AG453" s="185"/>
      <c r="AH453" s="185"/>
      <c r="AI453" s="185"/>
      <c r="AJ453" s="185"/>
      <c r="AK453" s="185"/>
      <c r="AL453" s="201"/>
      <c r="AM453" s="167"/>
      <c r="AN453" s="143"/>
      <c r="AO453" s="143"/>
      <c r="AP453" s="143"/>
      <c r="AQ453" s="143"/>
      <c r="AR453" s="143"/>
      <c r="AS453" s="143"/>
      <c r="AT453" s="143"/>
      <c r="AU453" s="143"/>
      <c r="AV453" s="143"/>
      <c r="AW453" s="143"/>
      <c r="AX453" s="143"/>
      <c r="AY453" s="143"/>
      <c r="AZ453" s="143"/>
      <c r="BA453" s="143"/>
      <c r="BB453" s="143"/>
      <c r="BC453" s="143"/>
      <c r="BD453" s="143"/>
      <c r="BE453" s="143"/>
      <c r="BF453" s="143"/>
      <c r="BG453" s="143"/>
      <c r="BH453" s="143"/>
      <c r="BI453" s="143"/>
      <c r="BJ453" s="143"/>
      <c r="BK453" s="143"/>
      <c r="BL453" s="143"/>
      <c r="BM453" s="143"/>
      <c r="BN453" s="143"/>
      <c r="BO453" s="143"/>
      <c r="BP453" s="143"/>
      <c r="BQ453" s="143"/>
      <c r="BR453" s="143"/>
      <c r="BS453" s="143"/>
      <c r="BT453" s="143"/>
    </row>
    <row r="454" spans="1:72" x14ac:dyDescent="0.35">
      <c r="A454" s="185"/>
      <c r="B454" s="179"/>
      <c r="C454" s="185"/>
      <c r="D454" s="185"/>
      <c r="E454" s="185"/>
      <c r="F454" s="185"/>
      <c r="G454" s="185"/>
      <c r="H454" s="185"/>
      <c r="I454" s="185"/>
      <c r="J454" s="185"/>
      <c r="K454" s="185"/>
      <c r="L454" s="185"/>
      <c r="M454" s="185"/>
      <c r="N454" s="185"/>
      <c r="O454" s="185"/>
      <c r="P454" s="185"/>
      <c r="Q454" s="185"/>
      <c r="R454" s="185"/>
      <c r="S454" s="185"/>
      <c r="T454" s="185"/>
      <c r="U454" s="185"/>
      <c r="V454" s="185"/>
      <c r="W454" s="185"/>
      <c r="X454" s="185"/>
      <c r="Y454" s="185"/>
      <c r="Z454" s="185"/>
      <c r="AA454" s="185"/>
      <c r="AB454" s="185"/>
      <c r="AC454" s="185"/>
      <c r="AD454" s="185"/>
      <c r="AE454" s="185"/>
      <c r="AF454" s="185"/>
      <c r="AG454" s="185"/>
      <c r="AH454" s="185"/>
      <c r="AI454" s="185"/>
      <c r="AJ454" s="185"/>
      <c r="AK454" s="185"/>
      <c r="AL454" s="201"/>
      <c r="AM454" s="167"/>
      <c r="AN454" s="143"/>
      <c r="AO454" s="143"/>
      <c r="AP454" s="143"/>
      <c r="AQ454" s="143"/>
      <c r="AR454" s="143"/>
      <c r="AS454" s="143"/>
      <c r="AT454" s="143"/>
      <c r="AU454" s="143"/>
      <c r="AV454" s="143"/>
      <c r="AW454" s="143"/>
      <c r="AX454" s="143"/>
      <c r="AY454" s="143"/>
      <c r="AZ454" s="143"/>
      <c r="BA454" s="143"/>
      <c r="BB454" s="143"/>
      <c r="BC454" s="143"/>
      <c r="BD454" s="143"/>
      <c r="BE454" s="143"/>
      <c r="BF454" s="143"/>
      <c r="BG454" s="143"/>
      <c r="BH454" s="143"/>
      <c r="BI454" s="143"/>
      <c r="BJ454" s="143"/>
      <c r="BK454" s="143"/>
      <c r="BL454" s="143"/>
      <c r="BM454" s="143"/>
      <c r="BN454" s="143"/>
      <c r="BO454" s="143"/>
      <c r="BP454" s="143"/>
      <c r="BQ454" s="143"/>
      <c r="BR454" s="143"/>
      <c r="BS454" s="143"/>
      <c r="BT454" s="143"/>
    </row>
    <row r="455" spans="1:72" x14ac:dyDescent="0.35">
      <c r="A455" s="185"/>
      <c r="B455" s="179"/>
      <c r="C455" s="185"/>
      <c r="D455" s="185"/>
      <c r="E455" s="185"/>
      <c r="F455" s="185"/>
      <c r="G455" s="185"/>
      <c r="H455" s="185"/>
      <c r="I455" s="185"/>
      <c r="J455" s="185"/>
      <c r="K455" s="185"/>
      <c r="L455" s="185"/>
      <c r="M455" s="185"/>
      <c r="N455" s="185"/>
      <c r="O455" s="185"/>
      <c r="P455" s="185"/>
      <c r="Q455" s="185"/>
      <c r="R455" s="185"/>
      <c r="S455" s="185"/>
      <c r="T455" s="185"/>
      <c r="U455" s="185"/>
      <c r="V455" s="185"/>
      <c r="W455" s="185"/>
      <c r="X455" s="185"/>
      <c r="Y455" s="185"/>
      <c r="Z455" s="185"/>
      <c r="AA455" s="185"/>
      <c r="AB455" s="185"/>
      <c r="AC455" s="185"/>
      <c r="AD455" s="185"/>
      <c r="AE455" s="185"/>
      <c r="AF455" s="185"/>
      <c r="AG455" s="185"/>
      <c r="AH455" s="185"/>
      <c r="AI455" s="185"/>
      <c r="AJ455" s="185"/>
      <c r="AK455" s="185"/>
      <c r="AL455" s="201"/>
      <c r="AM455" s="167"/>
      <c r="AN455" s="143"/>
      <c r="AO455" s="143"/>
      <c r="AP455" s="143"/>
      <c r="AQ455" s="143"/>
      <c r="AR455" s="143"/>
      <c r="AS455" s="143"/>
      <c r="AT455" s="143"/>
      <c r="AU455" s="143"/>
      <c r="AV455" s="143"/>
      <c r="AW455" s="143"/>
      <c r="AX455" s="143"/>
      <c r="AY455" s="143"/>
      <c r="AZ455" s="143"/>
      <c r="BA455" s="143"/>
      <c r="BB455" s="143"/>
      <c r="BC455" s="143"/>
      <c r="BD455" s="143"/>
      <c r="BE455" s="143"/>
      <c r="BF455" s="143"/>
      <c r="BG455" s="143"/>
      <c r="BH455" s="143"/>
      <c r="BI455" s="143"/>
      <c r="BJ455" s="143"/>
      <c r="BK455" s="143"/>
      <c r="BL455" s="143"/>
      <c r="BM455" s="143"/>
      <c r="BN455" s="143"/>
      <c r="BO455" s="143"/>
      <c r="BP455" s="143"/>
      <c r="BQ455" s="143"/>
      <c r="BR455" s="143"/>
      <c r="BS455" s="143"/>
      <c r="BT455" s="143"/>
    </row>
    <row r="456" spans="1:72" x14ac:dyDescent="0.35">
      <c r="A456" s="185"/>
      <c r="B456" s="179"/>
      <c r="C456" s="185"/>
      <c r="D456" s="185"/>
      <c r="E456" s="185"/>
      <c r="F456" s="185"/>
      <c r="G456" s="185"/>
      <c r="H456" s="185"/>
      <c r="I456" s="185"/>
      <c r="J456" s="185"/>
      <c r="K456" s="185"/>
      <c r="L456" s="185"/>
      <c r="M456" s="185"/>
      <c r="N456" s="185"/>
      <c r="O456" s="185"/>
      <c r="P456" s="185"/>
      <c r="Q456" s="185"/>
      <c r="R456" s="185"/>
      <c r="S456" s="185"/>
      <c r="T456" s="185"/>
      <c r="U456" s="185"/>
      <c r="V456" s="185"/>
      <c r="W456" s="185"/>
      <c r="X456" s="185"/>
      <c r="Y456" s="185"/>
      <c r="Z456" s="185"/>
      <c r="AA456" s="185"/>
      <c r="AB456" s="185"/>
      <c r="AC456" s="185"/>
      <c r="AD456" s="185"/>
      <c r="AE456" s="185"/>
      <c r="AF456" s="185"/>
      <c r="AG456" s="185"/>
      <c r="AH456" s="185"/>
      <c r="AI456" s="185"/>
      <c r="AJ456" s="185"/>
      <c r="AK456" s="185"/>
      <c r="AL456" s="201"/>
      <c r="AM456" s="167"/>
      <c r="AN456" s="143"/>
      <c r="AO456" s="143"/>
      <c r="AP456" s="143"/>
      <c r="AQ456" s="143"/>
      <c r="AR456" s="143"/>
      <c r="AS456" s="143"/>
      <c r="AT456" s="143"/>
      <c r="AU456" s="143"/>
      <c r="AV456" s="143"/>
      <c r="AW456" s="143"/>
      <c r="AX456" s="143"/>
      <c r="AY456" s="143"/>
      <c r="AZ456" s="143"/>
      <c r="BA456" s="143"/>
      <c r="BB456" s="143"/>
      <c r="BC456" s="143"/>
      <c r="BD456" s="143"/>
      <c r="BE456" s="143"/>
      <c r="BF456" s="143"/>
      <c r="BG456" s="143"/>
      <c r="BH456" s="143"/>
      <c r="BI456" s="143"/>
      <c r="BJ456" s="143"/>
      <c r="BK456" s="143"/>
      <c r="BL456" s="143"/>
      <c r="BM456" s="143"/>
      <c r="BN456" s="143"/>
      <c r="BO456" s="143"/>
      <c r="BP456" s="143"/>
      <c r="BQ456" s="143"/>
      <c r="BR456" s="143"/>
      <c r="BS456" s="143"/>
      <c r="BT456" s="143"/>
    </row>
    <row r="457" spans="1:72" x14ac:dyDescent="0.35">
      <c r="A457" s="185"/>
      <c r="B457" s="179"/>
      <c r="C457" s="185"/>
      <c r="D457" s="185"/>
      <c r="E457" s="185"/>
      <c r="F457" s="185"/>
      <c r="G457" s="185"/>
      <c r="H457" s="185"/>
      <c r="I457" s="185"/>
      <c r="J457" s="185"/>
      <c r="K457" s="185"/>
      <c r="L457" s="185"/>
      <c r="M457" s="185"/>
      <c r="N457" s="185"/>
      <c r="O457" s="185"/>
      <c r="P457" s="185"/>
      <c r="Q457" s="185"/>
      <c r="R457" s="185"/>
      <c r="S457" s="185"/>
      <c r="T457" s="185"/>
      <c r="U457" s="185"/>
      <c r="V457" s="185"/>
      <c r="W457" s="185"/>
      <c r="X457" s="185"/>
      <c r="Y457" s="185"/>
      <c r="Z457" s="185"/>
      <c r="AA457" s="185"/>
      <c r="AB457" s="185"/>
      <c r="AC457" s="185"/>
      <c r="AD457" s="185"/>
      <c r="AE457" s="185"/>
      <c r="AF457" s="185"/>
      <c r="AG457" s="185"/>
      <c r="AH457" s="185"/>
      <c r="AI457" s="185"/>
      <c r="AJ457" s="185"/>
      <c r="AK457" s="185"/>
      <c r="AL457" s="201"/>
      <c r="AM457" s="167"/>
      <c r="AN457" s="143"/>
      <c r="AO457" s="143"/>
      <c r="AP457" s="143"/>
      <c r="AQ457" s="143"/>
      <c r="AR457" s="143"/>
      <c r="AS457" s="143"/>
      <c r="AT457" s="143"/>
      <c r="AU457" s="143"/>
      <c r="AV457" s="143"/>
      <c r="AW457" s="143"/>
      <c r="AX457" s="143"/>
      <c r="AY457" s="143"/>
      <c r="AZ457" s="143"/>
      <c r="BA457" s="143"/>
      <c r="BB457" s="143"/>
      <c r="BC457" s="143"/>
      <c r="BD457" s="143"/>
      <c r="BE457" s="143"/>
      <c r="BF457" s="143"/>
      <c r="BG457" s="143"/>
      <c r="BH457" s="143"/>
      <c r="BI457" s="143"/>
      <c r="BJ457" s="143"/>
      <c r="BK457" s="143"/>
      <c r="BL457" s="143"/>
      <c r="BM457" s="143"/>
      <c r="BN457" s="143"/>
      <c r="BO457" s="143"/>
      <c r="BP457" s="143"/>
      <c r="BQ457" s="143"/>
      <c r="BR457" s="143"/>
      <c r="BS457" s="143"/>
      <c r="BT457" s="143"/>
    </row>
    <row r="458" spans="1:72" x14ac:dyDescent="0.35">
      <c r="A458" s="185"/>
      <c r="B458" s="179"/>
      <c r="C458" s="185"/>
      <c r="D458" s="185"/>
      <c r="E458" s="185"/>
      <c r="F458" s="185"/>
      <c r="G458" s="185"/>
      <c r="H458" s="185"/>
      <c r="I458" s="185"/>
      <c r="J458" s="185"/>
      <c r="K458" s="185"/>
      <c r="L458" s="185"/>
      <c r="M458" s="185"/>
      <c r="N458" s="185"/>
      <c r="O458" s="185"/>
      <c r="P458" s="185"/>
      <c r="Q458" s="185"/>
      <c r="R458" s="185"/>
      <c r="S458" s="185"/>
      <c r="T458" s="185"/>
      <c r="U458" s="185"/>
      <c r="V458" s="185"/>
      <c r="W458" s="185"/>
      <c r="X458" s="185"/>
      <c r="Y458" s="185"/>
      <c r="Z458" s="185"/>
      <c r="AA458" s="185"/>
      <c r="AB458" s="185"/>
      <c r="AC458" s="185"/>
      <c r="AD458" s="185"/>
      <c r="AE458" s="185"/>
      <c r="AF458" s="185"/>
      <c r="AG458" s="185"/>
      <c r="AH458" s="185"/>
      <c r="AI458" s="185"/>
      <c r="AJ458" s="185"/>
      <c r="AK458" s="185"/>
      <c r="AL458" s="201"/>
      <c r="AM458" s="167"/>
      <c r="AN458" s="143"/>
      <c r="AO458" s="143"/>
      <c r="AP458" s="143"/>
      <c r="AQ458" s="143"/>
      <c r="AR458" s="143"/>
      <c r="AS458" s="143"/>
      <c r="AT458" s="143"/>
      <c r="AU458" s="143"/>
      <c r="AV458" s="143"/>
      <c r="AW458" s="143"/>
      <c r="AX458" s="143"/>
      <c r="AY458" s="143"/>
      <c r="AZ458" s="143"/>
      <c r="BA458" s="143"/>
      <c r="BB458" s="143"/>
      <c r="BC458" s="143"/>
      <c r="BD458" s="143"/>
      <c r="BE458" s="143"/>
      <c r="BF458" s="143"/>
      <c r="BG458" s="143"/>
      <c r="BH458" s="143"/>
      <c r="BI458" s="143"/>
      <c r="BJ458" s="143"/>
      <c r="BK458" s="143"/>
      <c r="BL458" s="143"/>
      <c r="BM458" s="143"/>
      <c r="BN458" s="143"/>
      <c r="BO458" s="143"/>
      <c r="BP458" s="143"/>
      <c r="BQ458" s="143"/>
      <c r="BR458" s="143"/>
      <c r="BS458" s="143"/>
      <c r="BT458" s="143"/>
    </row>
    <row r="459" spans="1:72" x14ac:dyDescent="0.35">
      <c r="A459" s="185"/>
      <c r="B459" s="179"/>
      <c r="C459" s="185"/>
      <c r="D459" s="185"/>
      <c r="E459" s="185"/>
      <c r="F459" s="185"/>
      <c r="G459" s="185"/>
      <c r="H459" s="185"/>
      <c r="I459" s="185"/>
      <c r="J459" s="185"/>
      <c r="K459" s="185"/>
      <c r="L459" s="185"/>
      <c r="M459" s="185"/>
      <c r="N459" s="185"/>
      <c r="O459" s="185"/>
      <c r="P459" s="185"/>
      <c r="Q459" s="185"/>
      <c r="R459" s="185"/>
      <c r="S459" s="185"/>
      <c r="T459" s="185"/>
      <c r="U459" s="185"/>
      <c r="V459" s="185"/>
      <c r="W459" s="185"/>
      <c r="X459" s="185"/>
      <c r="Y459" s="185"/>
      <c r="Z459" s="185"/>
      <c r="AA459" s="185"/>
      <c r="AB459" s="185"/>
      <c r="AC459" s="185"/>
      <c r="AD459" s="185"/>
      <c r="AE459" s="185"/>
      <c r="AF459" s="185"/>
      <c r="AG459" s="185"/>
      <c r="AH459" s="185"/>
      <c r="AI459" s="185"/>
      <c r="AJ459" s="185"/>
      <c r="AK459" s="185"/>
      <c r="AL459" s="201"/>
      <c r="AM459" s="167"/>
      <c r="AN459" s="143"/>
      <c r="AO459" s="143"/>
      <c r="AP459" s="143"/>
      <c r="AQ459" s="143"/>
      <c r="AR459" s="143"/>
      <c r="AS459" s="143"/>
      <c r="AT459" s="143"/>
      <c r="AU459" s="143"/>
      <c r="AV459" s="143"/>
      <c r="AW459" s="143"/>
      <c r="AX459" s="143"/>
      <c r="AY459" s="143"/>
      <c r="AZ459" s="143"/>
      <c r="BA459" s="143"/>
      <c r="BB459" s="143"/>
      <c r="BC459" s="143"/>
      <c r="BD459" s="143"/>
      <c r="BE459" s="143"/>
      <c r="BF459" s="143"/>
      <c r="BG459" s="143"/>
      <c r="BH459" s="143"/>
      <c r="BI459" s="143"/>
      <c r="BJ459" s="143"/>
      <c r="BK459" s="143"/>
      <c r="BL459" s="143"/>
      <c r="BM459" s="143"/>
      <c r="BN459" s="143"/>
      <c r="BO459" s="143"/>
      <c r="BP459" s="143"/>
      <c r="BQ459" s="143"/>
      <c r="BR459" s="143"/>
      <c r="BS459" s="143"/>
      <c r="BT459" s="143"/>
    </row>
    <row r="460" spans="1:72" x14ac:dyDescent="0.35">
      <c r="A460" s="185"/>
      <c r="B460" s="179"/>
      <c r="C460" s="185"/>
      <c r="D460" s="185"/>
      <c r="E460" s="185"/>
      <c r="F460" s="185"/>
      <c r="G460" s="185"/>
      <c r="H460" s="185"/>
      <c r="I460" s="185"/>
      <c r="J460" s="185"/>
      <c r="K460" s="185"/>
      <c r="L460" s="185"/>
      <c r="M460" s="185"/>
      <c r="N460" s="185"/>
      <c r="O460" s="185"/>
      <c r="P460" s="185"/>
      <c r="Q460" s="185"/>
      <c r="R460" s="185"/>
      <c r="S460" s="185"/>
      <c r="T460" s="185"/>
      <c r="U460" s="185"/>
      <c r="V460" s="185"/>
      <c r="W460" s="185"/>
      <c r="X460" s="185"/>
      <c r="Y460" s="185"/>
      <c r="Z460" s="185"/>
      <c r="AA460" s="185"/>
      <c r="AB460" s="185"/>
      <c r="AC460" s="185"/>
      <c r="AD460" s="185"/>
      <c r="AE460" s="185"/>
      <c r="AF460" s="185"/>
      <c r="AG460" s="185"/>
      <c r="AH460" s="185"/>
      <c r="AI460" s="185"/>
      <c r="AJ460" s="185"/>
      <c r="AK460" s="185"/>
      <c r="AL460" s="201"/>
      <c r="AM460" s="167"/>
      <c r="AN460" s="143"/>
      <c r="AO460" s="143"/>
      <c r="AP460" s="143"/>
      <c r="AQ460" s="143"/>
      <c r="AR460" s="143"/>
      <c r="AS460" s="143"/>
      <c r="AT460" s="143"/>
      <c r="AU460" s="143"/>
      <c r="AV460" s="143"/>
      <c r="AW460" s="143"/>
      <c r="AX460" s="143"/>
      <c r="AY460" s="143"/>
      <c r="AZ460" s="143"/>
      <c r="BA460" s="143"/>
      <c r="BB460" s="143"/>
      <c r="BC460" s="143"/>
      <c r="BD460" s="143"/>
      <c r="BE460" s="143"/>
      <c r="BF460" s="143"/>
      <c r="BG460" s="143"/>
      <c r="BH460" s="143"/>
      <c r="BI460" s="143"/>
      <c r="BJ460" s="143"/>
      <c r="BK460" s="143"/>
      <c r="BL460" s="143"/>
      <c r="BM460" s="143"/>
      <c r="BN460" s="143"/>
      <c r="BO460" s="143"/>
      <c r="BP460" s="143"/>
      <c r="BQ460" s="143"/>
      <c r="BR460" s="143"/>
      <c r="BS460" s="143"/>
      <c r="BT460" s="143"/>
    </row>
    <row r="461" spans="1:72" x14ac:dyDescent="0.35">
      <c r="A461" s="185"/>
      <c r="B461" s="179"/>
      <c r="C461" s="185"/>
      <c r="D461" s="185"/>
      <c r="E461" s="185"/>
      <c r="F461" s="185"/>
      <c r="G461" s="185"/>
      <c r="H461" s="185"/>
      <c r="I461" s="185"/>
      <c r="J461" s="185"/>
      <c r="K461" s="185"/>
      <c r="L461" s="185"/>
      <c r="M461" s="185"/>
      <c r="N461" s="185"/>
      <c r="O461" s="185"/>
      <c r="P461" s="185"/>
      <c r="Q461" s="185"/>
      <c r="R461" s="185"/>
      <c r="S461" s="185"/>
      <c r="T461" s="185"/>
      <c r="U461" s="185"/>
      <c r="V461" s="185"/>
      <c r="W461" s="185"/>
      <c r="X461" s="185"/>
      <c r="Y461" s="185"/>
      <c r="Z461" s="185"/>
      <c r="AA461" s="185"/>
      <c r="AB461" s="185"/>
      <c r="AC461" s="185"/>
      <c r="AD461" s="185"/>
      <c r="AE461" s="185"/>
      <c r="AF461" s="185"/>
      <c r="AG461" s="185"/>
      <c r="AH461" s="185"/>
      <c r="AI461" s="185"/>
      <c r="AJ461" s="185"/>
      <c r="AK461" s="185"/>
      <c r="AL461" s="201"/>
      <c r="AM461" s="167"/>
      <c r="AN461" s="143"/>
      <c r="AO461" s="143"/>
      <c r="AP461" s="143"/>
      <c r="AQ461" s="143"/>
      <c r="AR461" s="143"/>
      <c r="AS461" s="143"/>
      <c r="AT461" s="143"/>
      <c r="AU461" s="143"/>
      <c r="AV461" s="143"/>
      <c r="AW461" s="143"/>
      <c r="AX461" s="143"/>
      <c r="AY461" s="143"/>
      <c r="AZ461" s="143"/>
      <c r="BA461" s="143"/>
      <c r="BB461" s="143"/>
      <c r="BC461" s="143"/>
      <c r="BD461" s="143"/>
      <c r="BE461" s="143"/>
      <c r="BF461" s="143"/>
      <c r="BG461" s="143"/>
      <c r="BH461" s="143"/>
      <c r="BI461" s="143"/>
      <c r="BJ461" s="143"/>
      <c r="BK461" s="143"/>
      <c r="BL461" s="143"/>
      <c r="BM461" s="143"/>
      <c r="BN461" s="143"/>
      <c r="BO461" s="143"/>
      <c r="BP461" s="143"/>
      <c r="BQ461" s="143"/>
      <c r="BR461" s="143"/>
      <c r="BS461" s="143"/>
      <c r="BT461" s="143"/>
    </row>
    <row r="462" spans="1:72" x14ac:dyDescent="0.35">
      <c r="A462" s="185"/>
      <c r="B462" s="179"/>
      <c r="C462" s="185"/>
      <c r="D462" s="185"/>
      <c r="E462" s="185"/>
      <c r="F462" s="185"/>
      <c r="G462" s="185"/>
      <c r="H462" s="185"/>
      <c r="I462" s="185"/>
      <c r="J462" s="185"/>
      <c r="K462" s="185"/>
      <c r="L462" s="185"/>
      <c r="M462" s="185"/>
      <c r="N462" s="185"/>
      <c r="O462" s="185"/>
      <c r="P462" s="185"/>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5"/>
      <c r="AL462" s="201"/>
      <c r="AM462" s="167"/>
      <c r="AN462" s="143"/>
      <c r="AO462" s="143"/>
      <c r="AP462" s="143"/>
      <c r="AQ462" s="143"/>
      <c r="AR462" s="143"/>
      <c r="AS462" s="143"/>
      <c r="AT462" s="143"/>
      <c r="AU462" s="143"/>
      <c r="AV462" s="143"/>
      <c r="AW462" s="143"/>
      <c r="AX462" s="143"/>
      <c r="AY462" s="143"/>
      <c r="AZ462" s="143"/>
      <c r="BA462" s="143"/>
      <c r="BB462" s="143"/>
      <c r="BC462" s="143"/>
      <c r="BD462" s="143"/>
      <c r="BE462" s="143"/>
      <c r="BF462" s="143"/>
      <c r="BG462" s="143"/>
      <c r="BH462" s="143"/>
      <c r="BI462" s="143"/>
      <c r="BJ462" s="143"/>
      <c r="BK462" s="143"/>
      <c r="BL462" s="143"/>
      <c r="BM462" s="143"/>
      <c r="BN462" s="143"/>
      <c r="BO462" s="143"/>
      <c r="BP462" s="143"/>
      <c r="BQ462" s="143"/>
      <c r="BR462" s="143"/>
      <c r="BS462" s="143"/>
      <c r="BT462" s="143"/>
    </row>
    <row r="463" spans="1:72" x14ac:dyDescent="0.35">
      <c r="A463" s="185"/>
      <c r="B463" s="179"/>
      <c r="C463" s="185"/>
      <c r="D463" s="185"/>
      <c r="E463" s="185"/>
      <c r="F463" s="185"/>
      <c r="G463" s="185"/>
      <c r="H463" s="185"/>
      <c r="I463" s="185"/>
      <c r="J463" s="185"/>
      <c r="K463" s="185"/>
      <c r="L463" s="185"/>
      <c r="M463" s="185"/>
      <c r="N463" s="185"/>
      <c r="O463" s="185"/>
      <c r="P463" s="185"/>
      <c r="Q463" s="185"/>
      <c r="R463" s="185"/>
      <c r="S463" s="185"/>
      <c r="T463" s="185"/>
      <c r="U463" s="185"/>
      <c r="V463" s="185"/>
      <c r="W463" s="185"/>
      <c r="X463" s="185"/>
      <c r="Y463" s="185"/>
      <c r="Z463" s="185"/>
      <c r="AA463" s="185"/>
      <c r="AB463" s="185"/>
      <c r="AC463" s="185"/>
      <c r="AD463" s="185"/>
      <c r="AE463" s="185"/>
      <c r="AF463" s="185"/>
      <c r="AG463" s="185"/>
      <c r="AH463" s="185"/>
      <c r="AI463" s="185"/>
      <c r="AJ463" s="185"/>
      <c r="AK463" s="185"/>
      <c r="AL463" s="201"/>
      <c r="AM463" s="167"/>
      <c r="AN463" s="143"/>
      <c r="AO463" s="143"/>
      <c r="AP463" s="143"/>
      <c r="AQ463" s="143"/>
      <c r="AR463" s="143"/>
      <c r="AS463" s="143"/>
      <c r="AT463" s="143"/>
      <c r="AU463" s="143"/>
      <c r="AV463" s="143"/>
      <c r="AW463" s="143"/>
      <c r="AX463" s="143"/>
      <c r="AY463" s="143"/>
      <c r="AZ463" s="143"/>
      <c r="BA463" s="143"/>
      <c r="BB463" s="143"/>
      <c r="BC463" s="143"/>
      <c r="BD463" s="143"/>
      <c r="BE463" s="143"/>
      <c r="BF463" s="143"/>
      <c r="BG463" s="143"/>
      <c r="BH463" s="143"/>
      <c r="BI463" s="143"/>
      <c r="BJ463" s="143"/>
      <c r="BK463" s="143"/>
      <c r="BL463" s="143"/>
      <c r="BM463" s="143"/>
      <c r="BN463" s="143"/>
      <c r="BO463" s="143"/>
      <c r="BP463" s="143"/>
      <c r="BQ463" s="143"/>
      <c r="BR463" s="143"/>
      <c r="BS463" s="143"/>
      <c r="BT463" s="143"/>
    </row>
    <row r="464" spans="1:72" x14ac:dyDescent="0.35">
      <c r="A464" s="185"/>
      <c r="B464" s="179"/>
      <c r="C464" s="185"/>
      <c r="D464" s="185"/>
      <c r="E464" s="185"/>
      <c r="F464" s="185"/>
      <c r="G464" s="185"/>
      <c r="H464" s="185"/>
      <c r="I464" s="185"/>
      <c r="J464" s="185"/>
      <c r="K464" s="185"/>
      <c r="L464" s="185"/>
      <c r="M464" s="185"/>
      <c r="N464" s="185"/>
      <c r="O464" s="185"/>
      <c r="P464" s="185"/>
      <c r="Q464" s="185"/>
      <c r="R464" s="185"/>
      <c r="S464" s="185"/>
      <c r="T464" s="185"/>
      <c r="U464" s="185"/>
      <c r="V464" s="185"/>
      <c r="W464" s="185"/>
      <c r="X464" s="185"/>
      <c r="Y464" s="185"/>
      <c r="Z464" s="185"/>
      <c r="AA464" s="185"/>
      <c r="AB464" s="185"/>
      <c r="AC464" s="185"/>
      <c r="AD464" s="185"/>
      <c r="AE464" s="185"/>
      <c r="AF464" s="185"/>
      <c r="AG464" s="185"/>
      <c r="AH464" s="185"/>
      <c r="AI464" s="185"/>
      <c r="AJ464" s="185"/>
      <c r="AK464" s="185"/>
      <c r="AL464" s="201"/>
      <c r="AM464" s="167"/>
      <c r="AN464" s="143"/>
      <c r="AO464" s="143"/>
      <c r="AP464" s="143"/>
      <c r="AQ464" s="143"/>
      <c r="AR464" s="143"/>
      <c r="AS464" s="143"/>
      <c r="AT464" s="143"/>
      <c r="AU464" s="143"/>
      <c r="AV464" s="143"/>
      <c r="AW464" s="143"/>
      <c r="AX464" s="143"/>
      <c r="AY464" s="143"/>
      <c r="AZ464" s="143"/>
      <c r="BA464" s="143"/>
      <c r="BB464" s="143"/>
      <c r="BC464" s="143"/>
      <c r="BD464" s="143"/>
      <c r="BE464" s="143"/>
      <c r="BF464" s="143"/>
      <c r="BG464" s="143"/>
      <c r="BH464" s="143"/>
      <c r="BI464" s="143"/>
      <c r="BJ464" s="143"/>
      <c r="BK464" s="143"/>
      <c r="BL464" s="143"/>
      <c r="BM464" s="143"/>
      <c r="BN464" s="143"/>
      <c r="BO464" s="143"/>
      <c r="BP464" s="143"/>
      <c r="BQ464" s="143"/>
      <c r="BR464" s="143"/>
      <c r="BS464" s="143"/>
      <c r="BT464" s="143"/>
    </row>
    <row r="465" spans="1:72" x14ac:dyDescent="0.35">
      <c r="A465" s="185"/>
      <c r="B465" s="179"/>
      <c r="C465" s="185"/>
      <c r="D465" s="185"/>
      <c r="E465" s="185"/>
      <c r="F465" s="185"/>
      <c r="G465" s="185"/>
      <c r="H465" s="185"/>
      <c r="I465" s="185"/>
      <c r="J465" s="185"/>
      <c r="K465" s="185"/>
      <c r="L465" s="185"/>
      <c r="M465" s="185"/>
      <c r="N465" s="185"/>
      <c r="O465" s="185"/>
      <c r="P465" s="185"/>
      <c r="Q465" s="185"/>
      <c r="R465" s="185"/>
      <c r="S465" s="185"/>
      <c r="T465" s="185"/>
      <c r="U465" s="185"/>
      <c r="V465" s="185"/>
      <c r="W465" s="185"/>
      <c r="X465" s="185"/>
      <c r="Y465" s="185"/>
      <c r="Z465" s="185"/>
      <c r="AA465" s="185"/>
      <c r="AB465" s="185"/>
      <c r="AC465" s="185"/>
      <c r="AD465" s="185"/>
      <c r="AE465" s="185"/>
      <c r="AF465" s="185"/>
      <c r="AG465" s="185"/>
      <c r="AH465" s="185"/>
      <c r="AI465" s="185"/>
      <c r="AJ465" s="185"/>
      <c r="AK465" s="185"/>
      <c r="AL465" s="201"/>
      <c r="AM465" s="167"/>
      <c r="AN465" s="143"/>
      <c r="AO465" s="143"/>
      <c r="AP465" s="143"/>
      <c r="AQ465" s="143"/>
      <c r="AR465" s="143"/>
      <c r="AS465" s="143"/>
      <c r="AT465" s="143"/>
      <c r="AU465" s="143"/>
      <c r="AV465" s="143"/>
      <c r="AW465" s="143"/>
      <c r="AX465" s="143"/>
      <c r="AY465" s="143"/>
      <c r="AZ465" s="143"/>
      <c r="BA465" s="143"/>
      <c r="BB465" s="143"/>
      <c r="BC465" s="143"/>
      <c r="BD465" s="143"/>
      <c r="BE465" s="143"/>
      <c r="BF465" s="143"/>
      <c r="BG465" s="143"/>
      <c r="BH465" s="143"/>
      <c r="BI465" s="143"/>
      <c r="BJ465" s="143"/>
      <c r="BK465" s="143"/>
      <c r="BL465" s="143"/>
      <c r="BM465" s="143"/>
      <c r="BN465" s="143"/>
      <c r="BO465" s="143"/>
      <c r="BP465" s="143"/>
      <c r="BQ465" s="143"/>
      <c r="BR465" s="143"/>
      <c r="BS465" s="143"/>
      <c r="BT465" s="143"/>
    </row>
    <row r="466" spans="1:72" x14ac:dyDescent="0.35">
      <c r="A466" s="185"/>
      <c r="B466" s="179"/>
      <c r="C466" s="185"/>
      <c r="D466" s="185"/>
      <c r="E466" s="185"/>
      <c r="F466" s="185"/>
      <c r="G466" s="185"/>
      <c r="H466" s="185"/>
      <c r="I466" s="185"/>
      <c r="J466" s="185"/>
      <c r="K466" s="185"/>
      <c r="L466" s="185"/>
      <c r="M466" s="185"/>
      <c r="N466" s="185"/>
      <c r="O466" s="185"/>
      <c r="P466" s="185"/>
      <c r="Q466" s="185"/>
      <c r="R466" s="185"/>
      <c r="S466" s="185"/>
      <c r="T466" s="185"/>
      <c r="U466" s="185"/>
      <c r="V466" s="185"/>
      <c r="W466" s="185"/>
      <c r="X466" s="185"/>
      <c r="Y466" s="185"/>
      <c r="Z466" s="185"/>
      <c r="AA466" s="185"/>
      <c r="AB466" s="185"/>
      <c r="AC466" s="185"/>
      <c r="AD466" s="185"/>
      <c r="AE466" s="185"/>
      <c r="AF466" s="185"/>
      <c r="AG466" s="185"/>
      <c r="AH466" s="185"/>
      <c r="AI466" s="185"/>
      <c r="AJ466" s="185"/>
      <c r="AK466" s="185"/>
      <c r="AL466" s="201"/>
      <c r="AM466" s="167"/>
      <c r="AN466" s="143"/>
      <c r="AO466" s="143"/>
      <c r="AP466" s="143"/>
      <c r="AQ466" s="143"/>
      <c r="AR466" s="143"/>
      <c r="AS466" s="143"/>
      <c r="AT466" s="143"/>
      <c r="AU466" s="143"/>
      <c r="AV466" s="143"/>
      <c r="AW466" s="143"/>
      <c r="AX466" s="143"/>
      <c r="AY466" s="143"/>
      <c r="AZ466" s="143"/>
      <c r="BA466" s="143"/>
      <c r="BB466" s="143"/>
      <c r="BC466" s="143"/>
      <c r="BD466" s="143"/>
      <c r="BE466" s="143"/>
      <c r="BF466" s="143"/>
      <c r="BG466" s="143"/>
      <c r="BH466" s="143"/>
      <c r="BI466" s="143"/>
      <c r="BJ466" s="143"/>
      <c r="BK466" s="143"/>
      <c r="BL466" s="143"/>
      <c r="BM466" s="143"/>
      <c r="BN466" s="143"/>
      <c r="BO466" s="143"/>
      <c r="BP466" s="143"/>
      <c r="BQ466" s="143"/>
      <c r="BR466" s="143"/>
      <c r="BS466" s="143"/>
      <c r="BT466" s="143"/>
    </row>
    <row r="467" spans="1:72" x14ac:dyDescent="0.35">
      <c r="A467" s="185"/>
      <c r="B467" s="179"/>
      <c r="C467" s="185"/>
      <c r="D467" s="185"/>
      <c r="E467" s="185"/>
      <c r="F467" s="185"/>
      <c r="G467" s="185"/>
      <c r="H467" s="185"/>
      <c r="I467" s="185"/>
      <c r="J467" s="185"/>
      <c r="K467" s="185"/>
      <c r="L467" s="185"/>
      <c r="M467" s="185"/>
      <c r="N467" s="185"/>
      <c r="O467" s="185"/>
      <c r="P467" s="185"/>
      <c r="Q467" s="185"/>
      <c r="R467" s="185"/>
      <c r="S467" s="185"/>
      <c r="T467" s="185"/>
      <c r="U467" s="185"/>
      <c r="V467" s="185"/>
      <c r="W467" s="185"/>
      <c r="X467" s="185"/>
      <c r="Y467" s="185"/>
      <c r="Z467" s="185"/>
      <c r="AA467" s="185"/>
      <c r="AB467" s="185"/>
      <c r="AC467" s="185"/>
      <c r="AD467" s="185"/>
      <c r="AE467" s="185"/>
      <c r="AF467" s="185"/>
      <c r="AG467" s="185"/>
      <c r="AH467" s="185"/>
      <c r="AI467" s="185"/>
      <c r="AJ467" s="185"/>
      <c r="AK467" s="185"/>
      <c r="AL467" s="201"/>
      <c r="AM467" s="167"/>
      <c r="AN467" s="143"/>
      <c r="AO467" s="143"/>
      <c r="AP467" s="143"/>
      <c r="AQ467" s="143"/>
      <c r="AR467" s="143"/>
      <c r="AS467" s="143"/>
      <c r="AT467" s="143"/>
      <c r="AU467" s="143"/>
      <c r="AV467" s="143"/>
      <c r="AW467" s="143"/>
      <c r="AX467" s="143"/>
      <c r="AY467" s="143"/>
      <c r="AZ467" s="143"/>
      <c r="BA467" s="143"/>
      <c r="BB467" s="143"/>
      <c r="BC467" s="143"/>
      <c r="BD467" s="143"/>
      <c r="BE467" s="143"/>
      <c r="BF467" s="143"/>
      <c r="BG467" s="143"/>
      <c r="BH467" s="143"/>
      <c r="BI467" s="143"/>
      <c r="BJ467" s="143"/>
      <c r="BK467" s="143"/>
      <c r="BL467" s="143"/>
      <c r="BM467" s="143"/>
      <c r="BN467" s="143"/>
      <c r="BO467" s="143"/>
      <c r="BP467" s="143"/>
      <c r="BQ467" s="143"/>
      <c r="BR467" s="143"/>
      <c r="BS467" s="143"/>
      <c r="BT467" s="143"/>
    </row>
    <row r="468" spans="1:72" x14ac:dyDescent="0.35">
      <c r="A468" s="185"/>
      <c r="B468" s="179"/>
      <c r="C468" s="185"/>
      <c r="D468" s="185"/>
      <c r="E468" s="185"/>
      <c r="F468" s="185"/>
      <c r="G468" s="185"/>
      <c r="H468" s="185"/>
      <c r="I468" s="185"/>
      <c r="J468" s="185"/>
      <c r="K468" s="185"/>
      <c r="L468" s="185"/>
      <c r="M468" s="185"/>
      <c r="N468" s="185"/>
      <c r="O468" s="185"/>
      <c r="P468" s="185"/>
      <c r="Q468" s="185"/>
      <c r="R468" s="185"/>
      <c r="S468" s="185"/>
      <c r="T468" s="185"/>
      <c r="U468" s="185"/>
      <c r="V468" s="185"/>
      <c r="W468" s="185"/>
      <c r="X468" s="185"/>
      <c r="Y468" s="185"/>
      <c r="Z468" s="185"/>
      <c r="AA468" s="185"/>
      <c r="AB468" s="185"/>
      <c r="AC468" s="185"/>
      <c r="AD468" s="185"/>
      <c r="AE468" s="185"/>
      <c r="AF468" s="185"/>
      <c r="AG468" s="185"/>
      <c r="AH468" s="185"/>
      <c r="AI468" s="185"/>
      <c r="AJ468" s="185"/>
      <c r="AK468" s="185"/>
      <c r="AL468" s="201"/>
      <c r="AM468" s="167"/>
      <c r="AN468" s="143"/>
      <c r="AO468" s="143"/>
      <c r="AP468" s="143"/>
      <c r="AQ468" s="143"/>
      <c r="AR468" s="143"/>
      <c r="AS468" s="143"/>
      <c r="AT468" s="143"/>
      <c r="AU468" s="143"/>
      <c r="AV468" s="143"/>
      <c r="AW468" s="143"/>
      <c r="AX468" s="143"/>
      <c r="AY468" s="143"/>
      <c r="AZ468" s="143"/>
      <c r="BA468" s="143"/>
      <c r="BB468" s="143"/>
      <c r="BC468" s="143"/>
      <c r="BD468" s="143"/>
      <c r="BE468" s="143"/>
      <c r="BF468" s="143"/>
      <c r="BG468" s="143"/>
      <c r="BH468" s="143"/>
      <c r="BI468" s="143"/>
      <c r="BJ468" s="143"/>
      <c r="BK468" s="143"/>
      <c r="BL468" s="143"/>
      <c r="BM468" s="143"/>
      <c r="BN468" s="143"/>
      <c r="BO468" s="143"/>
      <c r="BP468" s="143"/>
      <c r="BQ468" s="143"/>
      <c r="BR468" s="143"/>
      <c r="BS468" s="143"/>
      <c r="BT468" s="143"/>
    </row>
    <row r="469" spans="1:72" x14ac:dyDescent="0.35">
      <c r="A469" s="185"/>
      <c r="B469" s="179"/>
      <c r="C469" s="185"/>
      <c r="D469" s="185"/>
      <c r="E469" s="185"/>
      <c r="F469" s="185"/>
      <c r="G469" s="185"/>
      <c r="H469" s="185"/>
      <c r="I469" s="185"/>
      <c r="J469" s="185"/>
      <c r="K469" s="185"/>
      <c r="L469" s="185"/>
      <c r="M469" s="185"/>
      <c r="N469" s="185"/>
      <c r="O469" s="185"/>
      <c r="P469" s="185"/>
      <c r="Q469" s="185"/>
      <c r="R469" s="185"/>
      <c r="S469" s="185"/>
      <c r="T469" s="185"/>
      <c r="U469" s="185"/>
      <c r="V469" s="185"/>
      <c r="W469" s="185"/>
      <c r="X469" s="185"/>
      <c r="Y469" s="185"/>
      <c r="Z469" s="185"/>
      <c r="AA469" s="185"/>
      <c r="AB469" s="185"/>
      <c r="AC469" s="185"/>
      <c r="AD469" s="185"/>
      <c r="AE469" s="185"/>
      <c r="AF469" s="185"/>
      <c r="AG469" s="185"/>
      <c r="AH469" s="185"/>
      <c r="AI469" s="185"/>
      <c r="AJ469" s="185"/>
      <c r="AK469" s="185"/>
      <c r="AL469" s="201"/>
      <c r="AM469" s="167"/>
      <c r="AN469" s="143"/>
      <c r="AO469" s="143"/>
      <c r="AP469" s="143"/>
      <c r="AQ469" s="143"/>
      <c r="AR469" s="143"/>
      <c r="AS469" s="143"/>
      <c r="AT469" s="143"/>
      <c r="AU469" s="143"/>
      <c r="AV469" s="143"/>
      <c r="AW469" s="143"/>
      <c r="AX469" s="143"/>
      <c r="AY469" s="143"/>
      <c r="AZ469" s="143"/>
      <c r="BA469" s="143"/>
      <c r="BB469" s="143"/>
      <c r="BC469" s="143"/>
      <c r="BD469" s="143"/>
      <c r="BE469" s="143"/>
      <c r="BF469" s="143"/>
      <c r="BG469" s="143"/>
      <c r="BH469" s="143"/>
      <c r="BI469" s="143"/>
      <c r="BJ469" s="143"/>
      <c r="BK469" s="143"/>
      <c r="BL469" s="143"/>
      <c r="BM469" s="143"/>
      <c r="BN469" s="143"/>
      <c r="BO469" s="143"/>
      <c r="BP469" s="143"/>
      <c r="BQ469" s="143"/>
      <c r="BR469" s="143"/>
      <c r="BS469" s="143"/>
      <c r="BT469" s="143"/>
    </row>
    <row r="470" spans="1:72" x14ac:dyDescent="0.35">
      <c r="A470" s="185"/>
      <c r="B470" s="179"/>
      <c r="C470" s="185"/>
      <c r="D470" s="185"/>
      <c r="E470" s="185"/>
      <c r="F470" s="185"/>
      <c r="G470" s="185"/>
      <c r="H470" s="185"/>
      <c r="I470" s="185"/>
      <c r="J470" s="185"/>
      <c r="K470" s="185"/>
      <c r="L470" s="185"/>
      <c r="M470" s="185"/>
      <c r="N470" s="185"/>
      <c r="O470" s="185"/>
      <c r="P470" s="185"/>
      <c r="Q470" s="185"/>
      <c r="R470" s="185"/>
      <c r="S470" s="185"/>
      <c r="T470" s="185"/>
      <c r="U470" s="185"/>
      <c r="V470" s="185"/>
      <c r="W470" s="185"/>
      <c r="X470" s="185"/>
      <c r="Y470" s="185"/>
      <c r="Z470" s="185"/>
      <c r="AA470" s="185"/>
      <c r="AB470" s="185"/>
      <c r="AC470" s="185"/>
      <c r="AD470" s="185"/>
      <c r="AE470" s="185"/>
      <c r="AF470" s="185"/>
      <c r="AG470" s="185"/>
      <c r="AH470" s="185"/>
      <c r="AI470" s="185"/>
      <c r="AJ470" s="185"/>
      <c r="AK470" s="185"/>
      <c r="AL470" s="201"/>
      <c r="AM470" s="167"/>
      <c r="AN470" s="143"/>
      <c r="AO470" s="143"/>
      <c r="AP470" s="143"/>
      <c r="AQ470" s="143"/>
      <c r="AR470" s="143"/>
      <c r="AS470" s="143"/>
      <c r="AT470" s="143"/>
      <c r="AU470" s="143"/>
      <c r="AV470" s="143"/>
      <c r="AW470" s="143"/>
      <c r="AX470" s="143"/>
      <c r="AY470" s="143"/>
      <c r="AZ470" s="143"/>
      <c r="BA470" s="143"/>
      <c r="BB470" s="143"/>
      <c r="BC470" s="143"/>
      <c r="BD470" s="143"/>
      <c r="BE470" s="143"/>
      <c r="BF470" s="143"/>
      <c r="BG470" s="143"/>
      <c r="BH470" s="143"/>
      <c r="BI470" s="143"/>
      <c r="BJ470" s="143"/>
      <c r="BK470" s="143"/>
      <c r="BL470" s="143"/>
      <c r="BM470" s="143"/>
      <c r="BN470" s="143"/>
      <c r="BO470" s="143"/>
      <c r="BP470" s="143"/>
      <c r="BQ470" s="143"/>
      <c r="BR470" s="143"/>
      <c r="BS470" s="143"/>
      <c r="BT470" s="143"/>
    </row>
    <row r="471" spans="1:72" x14ac:dyDescent="0.35">
      <c r="A471" s="185"/>
      <c r="B471" s="179"/>
      <c r="C471" s="185"/>
      <c r="D471" s="185"/>
      <c r="E471" s="185"/>
      <c r="F471" s="185"/>
      <c r="G471" s="185"/>
      <c r="H471" s="185"/>
      <c r="I471" s="185"/>
      <c r="J471" s="185"/>
      <c r="K471" s="185"/>
      <c r="L471" s="185"/>
      <c r="M471" s="185"/>
      <c r="N471" s="185"/>
      <c r="O471" s="185"/>
      <c r="P471" s="185"/>
      <c r="Q471" s="185"/>
      <c r="R471" s="185"/>
      <c r="S471" s="185"/>
      <c r="T471" s="185"/>
      <c r="U471" s="185"/>
      <c r="V471" s="185"/>
      <c r="W471" s="185"/>
      <c r="X471" s="185"/>
      <c r="Y471" s="185"/>
      <c r="Z471" s="185"/>
      <c r="AA471" s="185"/>
      <c r="AB471" s="185"/>
      <c r="AC471" s="185"/>
      <c r="AD471" s="185"/>
      <c r="AE471" s="185"/>
      <c r="AF471" s="185"/>
      <c r="AG471" s="185"/>
      <c r="AH471" s="185"/>
      <c r="AI471" s="185"/>
      <c r="AJ471" s="185"/>
      <c r="AK471" s="185"/>
      <c r="AL471" s="201"/>
      <c r="AM471" s="167"/>
      <c r="AN471" s="143"/>
      <c r="AO471" s="143"/>
      <c r="AP471" s="143"/>
      <c r="AQ471" s="143"/>
      <c r="AR471" s="143"/>
      <c r="AS471" s="143"/>
      <c r="AT471" s="143"/>
      <c r="AU471" s="143"/>
      <c r="AV471" s="143"/>
      <c r="AW471" s="143"/>
      <c r="AX471" s="143"/>
      <c r="AY471" s="143"/>
      <c r="AZ471" s="143"/>
      <c r="BA471" s="143"/>
      <c r="BB471" s="143"/>
      <c r="BC471" s="143"/>
      <c r="BD471" s="143"/>
      <c r="BE471" s="143"/>
      <c r="BF471" s="143"/>
      <c r="BG471" s="143"/>
      <c r="BH471" s="143"/>
      <c r="BI471" s="143"/>
      <c r="BJ471" s="143"/>
      <c r="BK471" s="143"/>
      <c r="BL471" s="143"/>
      <c r="BM471" s="143"/>
      <c r="BN471" s="143"/>
      <c r="BO471" s="143"/>
      <c r="BP471" s="143"/>
      <c r="BQ471" s="143"/>
      <c r="BR471" s="143"/>
      <c r="BS471" s="143"/>
      <c r="BT471" s="143"/>
    </row>
    <row r="472" spans="1:72" x14ac:dyDescent="0.35">
      <c r="A472" s="185"/>
      <c r="B472" s="179"/>
      <c r="C472" s="185"/>
      <c r="D472" s="185"/>
      <c r="E472" s="185"/>
      <c r="F472" s="185"/>
      <c r="G472" s="185"/>
      <c r="H472" s="185"/>
      <c r="I472" s="185"/>
      <c r="J472" s="185"/>
      <c r="K472" s="185"/>
      <c r="L472" s="185"/>
      <c r="M472" s="185"/>
      <c r="N472" s="185"/>
      <c r="O472" s="185"/>
      <c r="P472" s="185"/>
      <c r="Q472" s="185"/>
      <c r="R472" s="185"/>
      <c r="S472" s="185"/>
      <c r="T472" s="185"/>
      <c r="U472" s="185"/>
      <c r="V472" s="185"/>
      <c r="W472" s="185"/>
      <c r="X472" s="185"/>
      <c r="Y472" s="185"/>
      <c r="Z472" s="185"/>
      <c r="AA472" s="185"/>
      <c r="AB472" s="185"/>
      <c r="AC472" s="185"/>
      <c r="AD472" s="185"/>
      <c r="AE472" s="185"/>
      <c r="AF472" s="185"/>
      <c r="AG472" s="185"/>
      <c r="AH472" s="185"/>
      <c r="AI472" s="185"/>
      <c r="AJ472" s="185"/>
      <c r="AK472" s="185"/>
      <c r="AL472" s="201"/>
      <c r="AM472" s="167"/>
      <c r="AN472" s="143"/>
      <c r="AO472" s="143"/>
      <c r="AP472" s="143"/>
      <c r="AQ472" s="143"/>
      <c r="AR472" s="143"/>
      <c r="AS472" s="143"/>
      <c r="AT472" s="143"/>
      <c r="AU472" s="143"/>
      <c r="AV472" s="143"/>
      <c r="AW472" s="143"/>
      <c r="AX472" s="143"/>
      <c r="AY472" s="143"/>
      <c r="AZ472" s="143"/>
      <c r="BA472" s="143"/>
      <c r="BB472" s="143"/>
      <c r="BC472" s="143"/>
      <c r="BD472" s="143"/>
      <c r="BE472" s="143"/>
      <c r="BF472" s="143"/>
      <c r="BG472" s="143"/>
      <c r="BH472" s="143"/>
      <c r="BI472" s="143"/>
      <c r="BJ472" s="143"/>
      <c r="BK472" s="143"/>
      <c r="BL472" s="143"/>
      <c r="BM472" s="143"/>
      <c r="BN472" s="143"/>
      <c r="BO472" s="143"/>
      <c r="BP472" s="143"/>
      <c r="BQ472" s="143"/>
      <c r="BR472" s="143"/>
      <c r="BS472" s="143"/>
      <c r="BT472" s="143"/>
    </row>
    <row r="473" spans="1:72" x14ac:dyDescent="0.35">
      <c r="A473" s="185"/>
      <c r="B473" s="179"/>
      <c r="C473" s="185"/>
      <c r="D473" s="185"/>
      <c r="E473" s="185"/>
      <c r="F473" s="185"/>
      <c r="G473" s="185"/>
      <c r="H473" s="185"/>
      <c r="I473" s="185"/>
      <c r="J473" s="185"/>
      <c r="K473" s="185"/>
      <c r="L473" s="185"/>
      <c r="M473" s="185"/>
      <c r="N473" s="185"/>
      <c r="O473" s="185"/>
      <c r="P473" s="185"/>
      <c r="Q473" s="185"/>
      <c r="R473" s="185"/>
      <c r="S473" s="185"/>
      <c r="T473" s="185"/>
      <c r="U473" s="185"/>
      <c r="V473" s="185"/>
      <c r="W473" s="185"/>
      <c r="X473" s="185"/>
      <c r="Y473" s="185"/>
      <c r="Z473" s="185"/>
      <c r="AA473" s="185"/>
      <c r="AB473" s="185"/>
      <c r="AC473" s="185"/>
      <c r="AD473" s="185"/>
      <c r="AE473" s="185"/>
      <c r="AF473" s="185"/>
      <c r="AG473" s="185"/>
      <c r="AH473" s="185"/>
      <c r="AI473" s="185"/>
      <c r="AJ473" s="185"/>
      <c r="AK473" s="185"/>
      <c r="AL473" s="201"/>
      <c r="AM473" s="167"/>
      <c r="AN473" s="143"/>
      <c r="AO473" s="143"/>
      <c r="AP473" s="143"/>
      <c r="AQ473" s="143"/>
      <c r="AR473" s="143"/>
      <c r="AS473" s="143"/>
      <c r="AT473" s="143"/>
      <c r="AU473" s="143"/>
      <c r="AV473" s="143"/>
      <c r="AW473" s="143"/>
      <c r="AX473" s="143"/>
      <c r="AY473" s="143"/>
      <c r="AZ473" s="143"/>
      <c r="BA473" s="143"/>
      <c r="BB473" s="143"/>
      <c r="BC473" s="143"/>
      <c r="BD473" s="143"/>
      <c r="BE473" s="143"/>
      <c r="BF473" s="143"/>
      <c r="BG473" s="143"/>
      <c r="BH473" s="143"/>
      <c r="BI473" s="143"/>
      <c r="BJ473" s="143"/>
      <c r="BK473" s="143"/>
      <c r="BL473" s="143"/>
      <c r="BM473" s="143"/>
      <c r="BN473" s="143"/>
      <c r="BO473" s="143"/>
      <c r="BP473" s="143"/>
      <c r="BQ473" s="143"/>
      <c r="BR473" s="143"/>
      <c r="BS473" s="143"/>
      <c r="BT473" s="143"/>
    </row>
    <row r="474" spans="1:72" x14ac:dyDescent="0.35">
      <c r="A474" s="185"/>
      <c r="B474" s="179"/>
      <c r="C474" s="185"/>
      <c r="D474" s="185"/>
      <c r="E474" s="185"/>
      <c r="F474" s="185"/>
      <c r="G474" s="185"/>
      <c r="H474" s="185"/>
      <c r="I474" s="185"/>
      <c r="J474" s="185"/>
      <c r="K474" s="185"/>
      <c r="L474" s="185"/>
      <c r="M474" s="185"/>
      <c r="N474" s="185"/>
      <c r="O474" s="185"/>
      <c r="P474" s="185"/>
      <c r="Q474" s="185"/>
      <c r="R474" s="185"/>
      <c r="S474" s="185"/>
      <c r="T474" s="185"/>
      <c r="U474" s="185"/>
      <c r="V474" s="185"/>
      <c r="W474" s="185"/>
      <c r="X474" s="185"/>
      <c r="Y474" s="185"/>
      <c r="Z474" s="185"/>
      <c r="AA474" s="185"/>
      <c r="AB474" s="185"/>
      <c r="AC474" s="185"/>
      <c r="AD474" s="185"/>
      <c r="AE474" s="185"/>
      <c r="AF474" s="185"/>
      <c r="AG474" s="185"/>
      <c r="AH474" s="185"/>
      <c r="AI474" s="185"/>
      <c r="AJ474" s="185"/>
      <c r="AK474" s="185"/>
      <c r="AL474" s="201"/>
      <c r="AM474" s="167"/>
      <c r="AN474" s="143"/>
      <c r="AO474" s="143"/>
      <c r="AP474" s="143"/>
      <c r="AQ474" s="143"/>
      <c r="AR474" s="143"/>
      <c r="AS474" s="143"/>
      <c r="AT474" s="143"/>
      <c r="AU474" s="143"/>
      <c r="AV474" s="143"/>
      <c r="AW474" s="143"/>
      <c r="AX474" s="143"/>
      <c r="AY474" s="143"/>
      <c r="AZ474" s="143"/>
      <c r="BA474" s="143"/>
      <c r="BB474" s="143"/>
      <c r="BC474" s="143"/>
      <c r="BD474" s="143"/>
      <c r="BE474" s="143"/>
      <c r="BF474" s="143"/>
      <c r="BG474" s="143"/>
      <c r="BH474" s="143"/>
      <c r="BI474" s="143"/>
      <c r="BJ474" s="143"/>
      <c r="BK474" s="143"/>
      <c r="BL474" s="143"/>
      <c r="BM474" s="143"/>
      <c r="BN474" s="143"/>
      <c r="BO474" s="143"/>
      <c r="BP474" s="143"/>
      <c r="BQ474" s="143"/>
      <c r="BR474" s="143"/>
      <c r="BS474" s="143"/>
      <c r="BT474" s="143"/>
    </row>
    <row r="475" spans="1:72" x14ac:dyDescent="0.35">
      <c r="A475" s="185"/>
      <c r="B475" s="179"/>
      <c r="C475" s="185"/>
      <c r="D475" s="185"/>
      <c r="E475" s="185"/>
      <c r="F475" s="185"/>
      <c r="G475" s="185"/>
      <c r="H475" s="185"/>
      <c r="I475" s="185"/>
      <c r="J475" s="185"/>
      <c r="K475" s="185"/>
      <c r="L475" s="185"/>
      <c r="M475" s="185"/>
      <c r="N475" s="185"/>
      <c r="O475" s="185"/>
      <c r="P475" s="185"/>
      <c r="Q475" s="185"/>
      <c r="R475" s="185"/>
      <c r="S475" s="185"/>
      <c r="T475" s="185"/>
      <c r="U475" s="185"/>
      <c r="V475" s="185"/>
      <c r="W475" s="185"/>
      <c r="X475" s="185"/>
      <c r="Y475" s="185"/>
      <c r="Z475" s="185"/>
      <c r="AA475" s="185"/>
      <c r="AB475" s="185"/>
      <c r="AC475" s="185"/>
      <c r="AD475" s="185"/>
      <c r="AE475" s="185"/>
      <c r="AF475" s="185"/>
      <c r="AG475" s="185"/>
      <c r="AH475" s="185"/>
      <c r="AI475" s="185"/>
      <c r="AJ475" s="185"/>
      <c r="AK475" s="185"/>
      <c r="AL475" s="201"/>
      <c r="AM475" s="167"/>
      <c r="AN475" s="143"/>
      <c r="AO475" s="143"/>
      <c r="AP475" s="143"/>
      <c r="AQ475" s="143"/>
      <c r="AR475" s="143"/>
      <c r="AS475" s="143"/>
      <c r="AT475" s="143"/>
      <c r="AU475" s="143"/>
      <c r="AV475" s="143"/>
      <c r="AW475" s="143"/>
      <c r="AX475" s="143"/>
      <c r="AY475" s="143"/>
      <c r="AZ475" s="143"/>
      <c r="BA475" s="143"/>
      <c r="BB475" s="143"/>
      <c r="BC475" s="143"/>
      <c r="BD475" s="143"/>
      <c r="BE475" s="143"/>
      <c r="BF475" s="143"/>
      <c r="BG475" s="143"/>
      <c r="BH475" s="143"/>
      <c r="BI475" s="143"/>
      <c r="BJ475" s="143"/>
      <c r="BK475" s="143"/>
      <c r="BL475" s="143"/>
      <c r="BM475" s="143"/>
      <c r="BN475" s="143"/>
      <c r="BO475" s="143"/>
      <c r="BP475" s="143"/>
      <c r="BQ475" s="143"/>
      <c r="BR475" s="143"/>
      <c r="BS475" s="143"/>
      <c r="BT475" s="143"/>
    </row>
    <row r="476" spans="1:72" x14ac:dyDescent="0.35">
      <c r="A476" s="185"/>
      <c r="B476" s="179"/>
      <c r="C476" s="185"/>
      <c r="D476" s="185"/>
      <c r="E476" s="185"/>
      <c r="F476" s="185"/>
      <c r="G476" s="185"/>
      <c r="H476" s="185"/>
      <c r="I476" s="185"/>
      <c r="J476" s="185"/>
      <c r="K476" s="185"/>
      <c r="L476" s="185"/>
      <c r="M476" s="185"/>
      <c r="N476" s="185"/>
      <c r="O476" s="185"/>
      <c r="P476" s="185"/>
      <c r="Q476" s="185"/>
      <c r="R476" s="185"/>
      <c r="S476" s="185"/>
      <c r="T476" s="185"/>
      <c r="U476" s="185"/>
      <c r="V476" s="185"/>
      <c r="W476" s="185"/>
      <c r="X476" s="185"/>
      <c r="Y476" s="185"/>
      <c r="Z476" s="185"/>
      <c r="AA476" s="185"/>
      <c r="AB476" s="185"/>
      <c r="AC476" s="185"/>
      <c r="AD476" s="185"/>
      <c r="AE476" s="185"/>
      <c r="AF476" s="185"/>
      <c r="AG476" s="185"/>
      <c r="AH476" s="185"/>
      <c r="AI476" s="185"/>
      <c r="AJ476" s="185"/>
      <c r="AK476" s="185"/>
      <c r="AL476" s="201"/>
      <c r="AM476" s="167"/>
      <c r="AN476" s="143"/>
      <c r="AO476" s="143"/>
      <c r="AP476" s="143"/>
      <c r="AQ476" s="143"/>
      <c r="AR476" s="143"/>
      <c r="AS476" s="143"/>
      <c r="AT476" s="143"/>
      <c r="AU476" s="143"/>
      <c r="AV476" s="143"/>
      <c r="AW476" s="143"/>
      <c r="AX476" s="143"/>
      <c r="AY476" s="143"/>
      <c r="AZ476" s="143"/>
      <c r="BA476" s="143"/>
      <c r="BB476" s="143"/>
      <c r="BC476" s="143"/>
      <c r="BD476" s="143"/>
      <c r="BE476" s="143"/>
      <c r="BF476" s="143"/>
      <c r="BG476" s="143"/>
      <c r="BH476" s="143"/>
      <c r="BI476" s="143"/>
      <c r="BJ476" s="143"/>
      <c r="BK476" s="143"/>
      <c r="BL476" s="143"/>
      <c r="BM476" s="143"/>
      <c r="BN476" s="143"/>
      <c r="BO476" s="143"/>
      <c r="BP476" s="143"/>
      <c r="BQ476" s="143"/>
      <c r="BR476" s="143"/>
      <c r="BS476" s="143"/>
      <c r="BT476" s="143"/>
    </row>
    <row r="477" spans="1:72" x14ac:dyDescent="0.35">
      <c r="A477" s="185"/>
      <c r="B477" s="179"/>
      <c r="C477" s="185"/>
      <c r="D477" s="185"/>
      <c r="E477" s="185"/>
      <c r="F477" s="185"/>
      <c r="G477" s="185"/>
      <c r="H477" s="185"/>
      <c r="I477" s="185"/>
      <c r="J477" s="185"/>
      <c r="K477" s="185"/>
      <c r="L477" s="185"/>
      <c r="M477" s="185"/>
      <c r="N477" s="185"/>
      <c r="O477" s="185"/>
      <c r="P477" s="185"/>
      <c r="Q477" s="185"/>
      <c r="R477" s="185"/>
      <c r="S477" s="185"/>
      <c r="T477" s="185"/>
      <c r="U477" s="185"/>
      <c r="V477" s="185"/>
      <c r="W477" s="185"/>
      <c r="X477" s="185"/>
      <c r="Y477" s="185"/>
      <c r="Z477" s="185"/>
      <c r="AA477" s="185"/>
      <c r="AB477" s="185"/>
      <c r="AC477" s="185"/>
      <c r="AD477" s="185"/>
      <c r="AE477" s="185"/>
      <c r="AF477" s="185"/>
      <c r="AG477" s="185"/>
      <c r="AH477" s="185"/>
      <c r="AI477" s="185"/>
      <c r="AJ477" s="185"/>
      <c r="AK477" s="185"/>
      <c r="AL477" s="201"/>
      <c r="AM477" s="167"/>
      <c r="AN477" s="143"/>
      <c r="AO477" s="143"/>
      <c r="AP477" s="143"/>
      <c r="AQ477" s="143"/>
      <c r="AR477" s="143"/>
      <c r="AS477" s="143"/>
      <c r="AT477" s="143"/>
      <c r="AU477" s="143"/>
      <c r="AV477" s="143"/>
      <c r="AW477" s="143"/>
      <c r="AX477" s="143"/>
      <c r="AY477" s="143"/>
      <c r="AZ477" s="143"/>
      <c r="BA477" s="143"/>
      <c r="BB477" s="143"/>
      <c r="BC477" s="143"/>
      <c r="BD477" s="143"/>
      <c r="BE477" s="143"/>
      <c r="BF477" s="143"/>
      <c r="BG477" s="143"/>
      <c r="BH477" s="143"/>
      <c r="BI477" s="143"/>
      <c r="BJ477" s="143"/>
      <c r="BK477" s="143"/>
      <c r="BL477" s="143"/>
      <c r="BM477" s="143"/>
      <c r="BN477" s="143"/>
      <c r="BO477" s="143"/>
      <c r="BP477" s="143"/>
      <c r="BQ477" s="143"/>
      <c r="BR477" s="143"/>
      <c r="BS477" s="143"/>
      <c r="BT477" s="143"/>
    </row>
    <row r="478" spans="1:72" x14ac:dyDescent="0.35">
      <c r="A478" s="185"/>
      <c r="B478" s="179"/>
      <c r="C478" s="185"/>
      <c r="D478" s="185"/>
      <c r="E478" s="185"/>
      <c r="F478" s="185"/>
      <c r="G478" s="185"/>
      <c r="H478" s="185"/>
      <c r="I478" s="185"/>
      <c r="J478" s="185"/>
      <c r="K478" s="185"/>
      <c r="L478" s="185"/>
      <c r="M478" s="185"/>
      <c r="N478" s="185"/>
      <c r="O478" s="185"/>
      <c r="P478" s="185"/>
      <c r="Q478" s="185"/>
      <c r="R478" s="185"/>
      <c r="S478" s="185"/>
      <c r="T478" s="185"/>
      <c r="U478" s="185"/>
      <c r="V478" s="185"/>
      <c r="W478" s="185"/>
      <c r="X478" s="185"/>
      <c r="Y478" s="185"/>
      <c r="Z478" s="185"/>
      <c r="AA478" s="185"/>
      <c r="AB478" s="185"/>
      <c r="AC478" s="185"/>
      <c r="AD478" s="185"/>
      <c r="AE478" s="185"/>
      <c r="AF478" s="185"/>
      <c r="AG478" s="185"/>
      <c r="AH478" s="185"/>
      <c r="AI478" s="185"/>
      <c r="AJ478" s="185"/>
      <c r="AK478" s="185"/>
      <c r="AL478" s="201"/>
      <c r="AM478" s="167"/>
      <c r="AN478" s="143"/>
      <c r="AO478" s="143"/>
      <c r="AP478" s="143"/>
      <c r="AQ478" s="143"/>
      <c r="AR478" s="143"/>
      <c r="AS478" s="143"/>
      <c r="AT478" s="143"/>
      <c r="AU478" s="143"/>
      <c r="AV478" s="143"/>
      <c r="AW478" s="143"/>
      <c r="AX478" s="143"/>
      <c r="AY478" s="143"/>
      <c r="AZ478" s="143"/>
      <c r="BA478" s="143"/>
      <c r="BB478" s="143"/>
      <c r="BC478" s="143"/>
      <c r="BD478" s="143"/>
      <c r="BE478" s="143"/>
      <c r="BF478" s="143"/>
      <c r="BG478" s="143"/>
      <c r="BH478" s="143"/>
      <c r="BI478" s="143"/>
      <c r="BJ478" s="143"/>
      <c r="BK478" s="143"/>
      <c r="BL478" s="143"/>
      <c r="BM478" s="143"/>
      <c r="BN478" s="143"/>
      <c r="BO478" s="143"/>
      <c r="BP478" s="143"/>
      <c r="BQ478" s="143"/>
      <c r="BR478" s="143"/>
      <c r="BS478" s="143"/>
      <c r="BT478" s="143"/>
    </row>
    <row r="479" spans="1:72" x14ac:dyDescent="0.35">
      <c r="A479" s="185"/>
      <c r="B479" s="179"/>
      <c r="C479" s="185"/>
      <c r="D479" s="185"/>
      <c r="E479" s="185"/>
      <c r="F479" s="185"/>
      <c r="G479" s="185"/>
      <c r="H479" s="185"/>
      <c r="I479" s="185"/>
      <c r="J479" s="185"/>
      <c r="K479" s="185"/>
      <c r="L479" s="185"/>
      <c r="M479" s="185"/>
      <c r="N479" s="185"/>
      <c r="O479" s="185"/>
      <c r="P479" s="185"/>
      <c r="Q479" s="185"/>
      <c r="R479" s="185"/>
      <c r="S479" s="185"/>
      <c r="T479" s="185"/>
      <c r="U479" s="185"/>
      <c r="V479" s="185"/>
      <c r="W479" s="185"/>
      <c r="X479" s="185"/>
      <c r="Y479" s="185"/>
      <c r="Z479" s="185"/>
      <c r="AA479" s="185"/>
      <c r="AB479" s="185"/>
      <c r="AC479" s="185"/>
      <c r="AD479" s="185"/>
      <c r="AE479" s="185"/>
      <c r="AF479" s="185"/>
      <c r="AG479" s="185"/>
      <c r="AH479" s="185"/>
      <c r="AI479" s="185"/>
      <c r="AJ479" s="185"/>
      <c r="AK479" s="185"/>
      <c r="AL479" s="201"/>
      <c r="AM479" s="167"/>
      <c r="AN479" s="143"/>
      <c r="AO479" s="143"/>
      <c r="AP479" s="143"/>
      <c r="AQ479" s="143"/>
      <c r="AR479" s="143"/>
      <c r="AS479" s="143"/>
      <c r="AT479" s="143"/>
      <c r="AU479" s="143"/>
      <c r="AV479" s="143"/>
      <c r="AW479" s="143"/>
      <c r="AX479" s="143"/>
      <c r="AY479" s="143"/>
      <c r="AZ479" s="143"/>
      <c r="BA479" s="143"/>
      <c r="BB479" s="143"/>
      <c r="BC479" s="143"/>
      <c r="BD479" s="143"/>
      <c r="BE479" s="143"/>
      <c r="BF479" s="143"/>
      <c r="BG479" s="143"/>
      <c r="BH479" s="143"/>
      <c r="BI479" s="143"/>
      <c r="BJ479" s="143"/>
      <c r="BK479" s="143"/>
      <c r="BL479" s="143"/>
      <c r="BM479" s="143"/>
      <c r="BN479" s="143"/>
      <c r="BO479" s="143"/>
      <c r="BP479" s="143"/>
      <c r="BQ479" s="143"/>
      <c r="BR479" s="143"/>
      <c r="BS479" s="143"/>
      <c r="BT479" s="143"/>
    </row>
    <row r="480" spans="1:72" x14ac:dyDescent="0.35">
      <c r="A480" s="185"/>
      <c r="B480" s="179"/>
      <c r="C480" s="185"/>
      <c r="D480" s="185"/>
      <c r="E480" s="185"/>
      <c r="F480" s="185"/>
      <c r="G480" s="185"/>
      <c r="H480" s="185"/>
      <c r="I480" s="185"/>
      <c r="J480" s="185"/>
      <c r="K480" s="185"/>
      <c r="L480" s="185"/>
      <c r="M480" s="185"/>
      <c r="N480" s="185"/>
      <c r="O480" s="185"/>
      <c r="P480" s="185"/>
      <c r="Q480" s="185"/>
      <c r="R480" s="185"/>
      <c r="S480" s="185"/>
      <c r="T480" s="185"/>
      <c r="U480" s="185"/>
      <c r="V480" s="185"/>
      <c r="W480" s="185"/>
      <c r="X480" s="185"/>
      <c r="Y480" s="185"/>
      <c r="Z480" s="185"/>
      <c r="AA480" s="185"/>
      <c r="AB480" s="185"/>
      <c r="AC480" s="185"/>
      <c r="AD480" s="185"/>
      <c r="AE480" s="185"/>
      <c r="AF480" s="185"/>
      <c r="AG480" s="185"/>
      <c r="AH480" s="185"/>
      <c r="AI480" s="185"/>
      <c r="AJ480" s="185"/>
      <c r="AK480" s="185"/>
      <c r="AL480" s="201"/>
      <c r="AM480" s="167"/>
      <c r="AN480" s="143"/>
      <c r="AO480" s="143"/>
      <c r="AP480" s="143"/>
      <c r="AQ480" s="143"/>
      <c r="AR480" s="143"/>
      <c r="AS480" s="143"/>
      <c r="AT480" s="143"/>
      <c r="AU480" s="143"/>
      <c r="AV480" s="143"/>
      <c r="AW480" s="143"/>
      <c r="AX480" s="143"/>
      <c r="AY480" s="143"/>
      <c r="AZ480" s="143"/>
      <c r="BA480" s="143"/>
      <c r="BB480" s="143"/>
      <c r="BC480" s="143"/>
      <c r="BD480" s="143"/>
      <c r="BE480" s="143"/>
      <c r="BF480" s="143"/>
      <c r="BG480" s="143"/>
      <c r="BH480" s="143"/>
      <c r="BI480" s="143"/>
      <c r="BJ480" s="143"/>
      <c r="BK480" s="143"/>
      <c r="BL480" s="143"/>
      <c r="BM480" s="143"/>
      <c r="BN480" s="143"/>
      <c r="BO480" s="143"/>
      <c r="BP480" s="143"/>
      <c r="BQ480" s="143"/>
      <c r="BR480" s="143"/>
      <c r="BS480" s="143"/>
      <c r="BT480" s="143"/>
    </row>
    <row r="481" spans="1:72" x14ac:dyDescent="0.35">
      <c r="A481" s="185"/>
      <c r="B481" s="179"/>
      <c r="C481" s="185"/>
      <c r="D481" s="185"/>
      <c r="E481" s="185"/>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201"/>
      <c r="AM481" s="167"/>
      <c r="AN481" s="143"/>
      <c r="AO481" s="143"/>
      <c r="AP481" s="143"/>
      <c r="AQ481" s="143"/>
      <c r="AR481" s="143"/>
      <c r="AS481" s="143"/>
      <c r="AT481" s="143"/>
      <c r="AU481" s="143"/>
      <c r="AV481" s="143"/>
      <c r="AW481" s="143"/>
      <c r="AX481" s="143"/>
      <c r="AY481" s="143"/>
      <c r="AZ481" s="143"/>
      <c r="BA481" s="143"/>
      <c r="BB481" s="143"/>
      <c r="BC481" s="143"/>
      <c r="BD481" s="143"/>
      <c r="BE481" s="143"/>
      <c r="BF481" s="143"/>
      <c r="BG481" s="143"/>
      <c r="BH481" s="143"/>
      <c r="BI481" s="143"/>
      <c r="BJ481" s="143"/>
      <c r="BK481" s="143"/>
      <c r="BL481" s="143"/>
      <c r="BM481" s="143"/>
      <c r="BN481" s="143"/>
      <c r="BO481" s="143"/>
      <c r="BP481" s="143"/>
      <c r="BQ481" s="143"/>
      <c r="BR481" s="143"/>
      <c r="BS481" s="143"/>
      <c r="BT481" s="143"/>
    </row>
    <row r="482" spans="1:72" x14ac:dyDescent="0.35">
      <c r="A482" s="185"/>
      <c r="B482" s="179"/>
      <c r="C482" s="185"/>
      <c r="D482" s="185"/>
      <c r="E482" s="185"/>
      <c r="F482" s="185"/>
      <c r="G482" s="185"/>
      <c r="H482" s="185"/>
      <c r="I482" s="185"/>
      <c r="J482" s="185"/>
      <c r="K482" s="185"/>
      <c r="L482" s="185"/>
      <c r="M482" s="185"/>
      <c r="N482" s="185"/>
      <c r="O482" s="185"/>
      <c r="P482" s="185"/>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5"/>
      <c r="AL482" s="201"/>
      <c r="AM482" s="167"/>
      <c r="AN482" s="143"/>
      <c r="AO482" s="143"/>
      <c r="AP482" s="143"/>
      <c r="AQ482" s="143"/>
      <c r="AR482" s="143"/>
      <c r="AS482" s="143"/>
      <c r="AT482" s="143"/>
      <c r="AU482" s="143"/>
      <c r="AV482" s="143"/>
      <c r="AW482" s="143"/>
      <c r="AX482" s="143"/>
      <c r="AY482" s="143"/>
      <c r="AZ482" s="143"/>
      <c r="BA482" s="143"/>
      <c r="BB482" s="143"/>
      <c r="BC482" s="143"/>
      <c r="BD482" s="143"/>
      <c r="BE482" s="143"/>
      <c r="BF482" s="143"/>
      <c r="BG482" s="143"/>
      <c r="BH482" s="143"/>
      <c r="BI482" s="143"/>
      <c r="BJ482" s="143"/>
      <c r="BK482" s="143"/>
      <c r="BL482" s="143"/>
      <c r="BM482" s="143"/>
      <c r="BN482" s="143"/>
      <c r="BO482" s="143"/>
      <c r="BP482" s="143"/>
      <c r="BQ482" s="143"/>
      <c r="BR482" s="143"/>
      <c r="BS482" s="143"/>
      <c r="BT482" s="143"/>
    </row>
    <row r="483" spans="1:72" x14ac:dyDescent="0.35">
      <c r="A483" s="185"/>
      <c r="B483" s="179"/>
      <c r="C483" s="185"/>
      <c r="D483" s="185"/>
      <c r="E483" s="185"/>
      <c r="F483" s="185"/>
      <c r="G483" s="185"/>
      <c r="H483" s="185"/>
      <c r="I483" s="185"/>
      <c r="J483" s="185"/>
      <c r="K483" s="185"/>
      <c r="L483" s="185"/>
      <c r="M483" s="185"/>
      <c r="N483" s="185"/>
      <c r="O483" s="185"/>
      <c r="P483" s="185"/>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201"/>
      <c r="AM483" s="167"/>
      <c r="AN483" s="143"/>
      <c r="AO483" s="143"/>
      <c r="AP483" s="143"/>
      <c r="AQ483" s="143"/>
      <c r="AR483" s="143"/>
      <c r="AS483" s="143"/>
      <c r="AT483" s="143"/>
      <c r="AU483" s="143"/>
      <c r="AV483" s="143"/>
      <c r="AW483" s="143"/>
      <c r="AX483" s="143"/>
      <c r="AY483" s="143"/>
      <c r="AZ483" s="143"/>
      <c r="BA483" s="143"/>
      <c r="BB483" s="143"/>
      <c r="BC483" s="143"/>
      <c r="BD483" s="143"/>
      <c r="BE483" s="143"/>
      <c r="BF483" s="143"/>
      <c r="BG483" s="143"/>
      <c r="BH483" s="143"/>
      <c r="BI483" s="143"/>
      <c r="BJ483" s="143"/>
      <c r="BK483" s="143"/>
      <c r="BL483" s="143"/>
      <c r="BM483" s="143"/>
      <c r="BN483" s="143"/>
      <c r="BO483" s="143"/>
      <c r="BP483" s="143"/>
      <c r="BQ483" s="143"/>
      <c r="BR483" s="143"/>
      <c r="BS483" s="143"/>
      <c r="BT483" s="143"/>
    </row>
    <row r="484" spans="1:72" x14ac:dyDescent="0.35">
      <c r="A484" s="185"/>
      <c r="B484" s="179"/>
      <c r="C484" s="185"/>
      <c r="D484" s="185"/>
      <c r="E484" s="185"/>
      <c r="F484" s="185"/>
      <c r="G484" s="185"/>
      <c r="H484" s="185"/>
      <c r="I484" s="185"/>
      <c r="J484" s="185"/>
      <c r="K484" s="185"/>
      <c r="L484" s="185"/>
      <c r="M484" s="185"/>
      <c r="N484" s="185"/>
      <c r="O484" s="185"/>
      <c r="P484" s="185"/>
      <c r="Q484" s="185"/>
      <c r="R484" s="185"/>
      <c r="S484" s="185"/>
      <c r="T484" s="185"/>
      <c r="U484" s="185"/>
      <c r="V484" s="185"/>
      <c r="W484" s="185"/>
      <c r="X484" s="185"/>
      <c r="Y484" s="185"/>
      <c r="Z484" s="185"/>
      <c r="AA484" s="185"/>
      <c r="AB484" s="185"/>
      <c r="AC484" s="185"/>
      <c r="AD484" s="185"/>
      <c r="AE484" s="185"/>
      <c r="AF484" s="185"/>
      <c r="AG484" s="185"/>
      <c r="AH484" s="185"/>
      <c r="AI484" s="185"/>
      <c r="AJ484" s="185"/>
      <c r="AK484" s="185"/>
      <c r="AL484" s="201"/>
      <c r="AM484" s="167"/>
      <c r="AN484" s="143"/>
      <c r="AO484" s="143"/>
      <c r="AP484" s="143"/>
      <c r="AQ484" s="143"/>
      <c r="AR484" s="143"/>
      <c r="AS484" s="143"/>
      <c r="AT484" s="143"/>
      <c r="AU484" s="143"/>
      <c r="AV484" s="143"/>
      <c r="AW484" s="143"/>
      <c r="AX484" s="143"/>
      <c r="AY484" s="143"/>
      <c r="AZ484" s="143"/>
      <c r="BA484" s="143"/>
      <c r="BB484" s="143"/>
      <c r="BC484" s="143"/>
      <c r="BD484" s="143"/>
      <c r="BE484" s="143"/>
      <c r="BF484" s="143"/>
      <c r="BG484" s="143"/>
      <c r="BH484" s="143"/>
      <c r="BI484" s="143"/>
      <c r="BJ484" s="143"/>
      <c r="BK484" s="143"/>
      <c r="BL484" s="143"/>
      <c r="BM484" s="143"/>
      <c r="BN484" s="143"/>
      <c r="BO484" s="143"/>
      <c r="BP484" s="143"/>
      <c r="BQ484" s="143"/>
      <c r="BR484" s="143"/>
      <c r="BS484" s="143"/>
      <c r="BT484" s="143"/>
    </row>
    <row r="485" spans="1:72" x14ac:dyDescent="0.35">
      <c r="A485" s="185"/>
      <c r="B485" s="179"/>
      <c r="C485" s="185"/>
      <c r="D485" s="185"/>
      <c r="E485" s="185"/>
      <c r="F485" s="185"/>
      <c r="G485" s="185"/>
      <c r="H485" s="185"/>
      <c r="I485" s="185"/>
      <c r="J485" s="185"/>
      <c r="K485" s="185"/>
      <c r="L485" s="185"/>
      <c r="M485" s="185"/>
      <c r="N485" s="185"/>
      <c r="O485" s="185"/>
      <c r="P485" s="185"/>
      <c r="Q485" s="185"/>
      <c r="R485" s="185"/>
      <c r="S485" s="185"/>
      <c r="T485" s="185"/>
      <c r="U485" s="185"/>
      <c r="V485" s="185"/>
      <c r="W485" s="185"/>
      <c r="X485" s="185"/>
      <c r="Y485" s="185"/>
      <c r="Z485" s="185"/>
      <c r="AA485" s="185"/>
      <c r="AB485" s="185"/>
      <c r="AC485" s="185"/>
      <c r="AD485" s="185"/>
      <c r="AE485" s="185"/>
      <c r="AF485" s="185"/>
      <c r="AG485" s="185"/>
      <c r="AH485" s="185"/>
      <c r="AI485" s="185"/>
      <c r="AJ485" s="185"/>
      <c r="AK485" s="185"/>
      <c r="AL485" s="201"/>
      <c r="AM485" s="167"/>
      <c r="AN485" s="143"/>
      <c r="AO485" s="143"/>
      <c r="AP485" s="143"/>
      <c r="AQ485" s="143"/>
      <c r="AR485" s="143"/>
      <c r="AS485" s="143"/>
      <c r="AT485" s="143"/>
      <c r="AU485" s="143"/>
      <c r="AV485" s="143"/>
      <c r="AW485" s="143"/>
      <c r="AX485" s="143"/>
      <c r="AY485" s="143"/>
      <c r="AZ485" s="143"/>
      <c r="BA485" s="143"/>
      <c r="BB485" s="143"/>
      <c r="BC485" s="143"/>
      <c r="BD485" s="143"/>
      <c r="BE485" s="143"/>
      <c r="BF485" s="143"/>
      <c r="BG485" s="143"/>
      <c r="BH485" s="143"/>
      <c r="BI485" s="143"/>
      <c r="BJ485" s="143"/>
      <c r="BK485" s="143"/>
      <c r="BL485" s="143"/>
      <c r="BM485" s="143"/>
      <c r="BN485" s="143"/>
      <c r="BO485" s="143"/>
      <c r="BP485" s="143"/>
      <c r="BQ485" s="143"/>
      <c r="BR485" s="143"/>
      <c r="BS485" s="143"/>
      <c r="BT485" s="143"/>
    </row>
    <row r="486" spans="1:72" x14ac:dyDescent="0.35">
      <c r="A486" s="185"/>
      <c r="B486" s="179"/>
      <c r="C486" s="185"/>
      <c r="D486" s="185"/>
      <c r="E486" s="185"/>
      <c r="F486" s="185"/>
      <c r="G486" s="185"/>
      <c r="H486" s="185"/>
      <c r="I486" s="185"/>
      <c r="J486" s="185"/>
      <c r="K486" s="185"/>
      <c r="L486" s="185"/>
      <c r="M486" s="185"/>
      <c r="N486" s="185"/>
      <c r="O486" s="185"/>
      <c r="P486" s="185"/>
      <c r="Q486" s="185"/>
      <c r="R486" s="185"/>
      <c r="S486" s="185"/>
      <c r="T486" s="185"/>
      <c r="U486" s="185"/>
      <c r="V486" s="185"/>
      <c r="W486" s="185"/>
      <c r="X486" s="185"/>
      <c r="Y486" s="185"/>
      <c r="Z486" s="185"/>
      <c r="AA486" s="185"/>
      <c r="AB486" s="185"/>
      <c r="AC486" s="185"/>
      <c r="AD486" s="185"/>
      <c r="AE486" s="185"/>
      <c r="AF486" s="185"/>
      <c r="AG486" s="185"/>
      <c r="AH486" s="185"/>
      <c r="AI486" s="185"/>
      <c r="AJ486" s="185"/>
      <c r="AK486" s="185"/>
      <c r="AL486" s="201"/>
      <c r="AM486" s="167"/>
      <c r="AN486" s="143"/>
      <c r="AO486" s="143"/>
      <c r="AP486" s="143"/>
      <c r="AQ486" s="143"/>
      <c r="AR486" s="143"/>
      <c r="AS486" s="143"/>
      <c r="AT486" s="143"/>
      <c r="AU486" s="143"/>
      <c r="AV486" s="143"/>
      <c r="AW486" s="143"/>
      <c r="AX486" s="143"/>
      <c r="AY486" s="143"/>
      <c r="AZ486" s="143"/>
      <c r="BA486" s="143"/>
      <c r="BB486" s="143"/>
      <c r="BC486" s="143"/>
      <c r="BD486" s="143"/>
      <c r="BE486" s="143"/>
      <c r="BF486" s="143"/>
      <c r="BG486" s="143"/>
      <c r="BH486" s="143"/>
      <c r="BI486" s="143"/>
      <c r="BJ486" s="143"/>
      <c r="BK486" s="143"/>
      <c r="BL486" s="143"/>
      <c r="BM486" s="143"/>
      <c r="BN486" s="143"/>
      <c r="BO486" s="143"/>
      <c r="BP486" s="143"/>
      <c r="BQ486" s="143"/>
      <c r="BR486" s="143"/>
      <c r="BS486" s="143"/>
      <c r="BT486" s="143"/>
    </row>
    <row r="487" spans="1:72" x14ac:dyDescent="0.35">
      <c r="A487" s="185"/>
      <c r="B487" s="179"/>
      <c r="C487" s="185"/>
      <c r="D487" s="185"/>
      <c r="E487" s="185"/>
      <c r="F487" s="185"/>
      <c r="G487" s="185"/>
      <c r="H487" s="185"/>
      <c r="I487" s="185"/>
      <c r="J487" s="185"/>
      <c r="K487" s="185"/>
      <c r="L487" s="185"/>
      <c r="M487" s="185"/>
      <c r="N487" s="185"/>
      <c r="O487" s="185"/>
      <c r="P487" s="185"/>
      <c r="Q487" s="185"/>
      <c r="R487" s="185"/>
      <c r="S487" s="185"/>
      <c r="T487" s="185"/>
      <c r="U487" s="185"/>
      <c r="V487" s="185"/>
      <c r="W487" s="185"/>
      <c r="X487" s="185"/>
      <c r="Y487" s="185"/>
      <c r="Z487" s="185"/>
      <c r="AA487" s="185"/>
      <c r="AB487" s="185"/>
      <c r="AC487" s="185"/>
      <c r="AD487" s="185"/>
      <c r="AE487" s="185"/>
      <c r="AF487" s="185"/>
      <c r="AG487" s="185"/>
      <c r="AH487" s="185"/>
      <c r="AI487" s="185"/>
      <c r="AJ487" s="185"/>
      <c r="AK487" s="185"/>
      <c r="AL487" s="201"/>
      <c r="AM487" s="167"/>
      <c r="AN487" s="143"/>
      <c r="AO487" s="143"/>
      <c r="AP487" s="143"/>
      <c r="AQ487" s="143"/>
      <c r="AR487" s="143"/>
      <c r="AS487" s="143"/>
      <c r="AT487" s="143"/>
      <c r="AU487" s="143"/>
      <c r="AV487" s="143"/>
      <c r="AW487" s="143"/>
      <c r="AX487" s="143"/>
      <c r="AY487" s="143"/>
      <c r="AZ487" s="143"/>
      <c r="BA487" s="143"/>
      <c r="BB487" s="143"/>
      <c r="BC487" s="143"/>
      <c r="BD487" s="143"/>
      <c r="BE487" s="143"/>
      <c r="BF487" s="143"/>
      <c r="BG487" s="143"/>
      <c r="BH487" s="143"/>
      <c r="BI487" s="143"/>
      <c r="BJ487" s="143"/>
      <c r="BK487" s="143"/>
      <c r="BL487" s="143"/>
      <c r="BM487" s="143"/>
      <c r="BN487" s="143"/>
      <c r="BO487" s="143"/>
      <c r="BP487" s="143"/>
      <c r="BQ487" s="143"/>
      <c r="BR487" s="143"/>
      <c r="BS487" s="143"/>
      <c r="BT487" s="143"/>
    </row>
    <row r="488" spans="1:72" x14ac:dyDescent="0.35">
      <c r="A488" s="185"/>
      <c r="B488" s="179"/>
      <c r="C488" s="185"/>
      <c r="D488" s="185"/>
      <c r="E488" s="185"/>
      <c r="F488" s="185"/>
      <c r="G488" s="185"/>
      <c r="H488" s="185"/>
      <c r="I488" s="185"/>
      <c r="J488" s="185"/>
      <c r="K488" s="185"/>
      <c r="L488" s="185"/>
      <c r="M488" s="185"/>
      <c r="N488" s="185"/>
      <c r="O488" s="185"/>
      <c r="P488" s="185"/>
      <c r="Q488" s="185"/>
      <c r="R488" s="185"/>
      <c r="S488" s="185"/>
      <c r="T488" s="185"/>
      <c r="U488" s="185"/>
      <c r="V488" s="185"/>
      <c r="W488" s="185"/>
      <c r="X488" s="185"/>
      <c r="Y488" s="185"/>
      <c r="Z488" s="185"/>
      <c r="AA488" s="185"/>
      <c r="AB488" s="185"/>
      <c r="AC488" s="185"/>
      <c r="AD488" s="185"/>
      <c r="AE488" s="185"/>
      <c r="AF488" s="185"/>
      <c r="AG488" s="185"/>
      <c r="AH488" s="185"/>
      <c r="AI488" s="185"/>
      <c r="AJ488" s="185"/>
      <c r="AK488" s="185"/>
      <c r="AL488" s="201"/>
      <c r="AM488" s="167"/>
      <c r="AN488" s="143"/>
      <c r="AO488" s="143"/>
      <c r="AP488" s="143"/>
      <c r="AQ488" s="143"/>
      <c r="AR488" s="143"/>
      <c r="AS488" s="143"/>
      <c r="AT488" s="143"/>
      <c r="AU488" s="143"/>
      <c r="AV488" s="143"/>
      <c r="AW488" s="143"/>
      <c r="AX488" s="143"/>
      <c r="AY488" s="143"/>
      <c r="AZ488" s="143"/>
      <c r="BA488" s="143"/>
      <c r="BB488" s="143"/>
      <c r="BC488" s="143"/>
      <c r="BD488" s="143"/>
      <c r="BE488" s="143"/>
      <c r="BF488" s="143"/>
      <c r="BG488" s="143"/>
      <c r="BH488" s="143"/>
      <c r="BI488" s="143"/>
      <c r="BJ488" s="143"/>
      <c r="BK488" s="143"/>
      <c r="BL488" s="143"/>
      <c r="BM488" s="143"/>
      <c r="BN488" s="143"/>
      <c r="BO488" s="143"/>
      <c r="BP488" s="143"/>
      <c r="BQ488" s="143"/>
      <c r="BR488" s="143"/>
      <c r="BS488" s="143"/>
      <c r="BT488" s="143"/>
    </row>
    <row r="489" spans="1:72" x14ac:dyDescent="0.35">
      <c r="A489" s="185"/>
      <c r="B489" s="179"/>
      <c r="C489" s="185"/>
      <c r="D489" s="185"/>
      <c r="E489" s="185"/>
      <c r="F489" s="185"/>
      <c r="G489" s="185"/>
      <c r="H489" s="185"/>
      <c r="I489" s="185"/>
      <c r="J489" s="185"/>
      <c r="K489" s="185"/>
      <c r="L489" s="185"/>
      <c r="M489" s="185"/>
      <c r="N489" s="185"/>
      <c r="O489" s="185"/>
      <c r="P489" s="185"/>
      <c r="Q489" s="185"/>
      <c r="R489" s="185"/>
      <c r="S489" s="185"/>
      <c r="T489" s="185"/>
      <c r="U489" s="185"/>
      <c r="V489" s="185"/>
      <c r="W489" s="185"/>
      <c r="X489" s="185"/>
      <c r="Y489" s="185"/>
      <c r="Z489" s="185"/>
      <c r="AA489" s="185"/>
      <c r="AB489" s="185"/>
      <c r="AC489" s="185"/>
      <c r="AD489" s="185"/>
      <c r="AE489" s="185"/>
      <c r="AF489" s="185"/>
      <c r="AG489" s="185"/>
      <c r="AH489" s="185"/>
      <c r="AI489" s="185"/>
      <c r="AJ489" s="185"/>
      <c r="AK489" s="185"/>
      <c r="AL489" s="201"/>
      <c r="AM489" s="167"/>
      <c r="AN489" s="143"/>
      <c r="AO489" s="143"/>
      <c r="AP489" s="143"/>
      <c r="AQ489" s="143"/>
      <c r="AR489" s="143"/>
      <c r="AS489" s="143"/>
      <c r="AT489" s="143"/>
      <c r="AU489" s="143"/>
      <c r="AV489" s="143"/>
      <c r="AW489" s="143"/>
      <c r="AX489" s="143"/>
      <c r="AY489" s="143"/>
      <c r="AZ489" s="143"/>
      <c r="BA489" s="143"/>
      <c r="BB489" s="143"/>
      <c r="BC489" s="143"/>
      <c r="BD489" s="143"/>
      <c r="BE489" s="143"/>
      <c r="BF489" s="143"/>
      <c r="BG489" s="143"/>
      <c r="BH489" s="143"/>
      <c r="BI489" s="143"/>
      <c r="BJ489" s="143"/>
      <c r="BK489" s="143"/>
      <c r="BL489" s="143"/>
      <c r="BM489" s="143"/>
      <c r="BN489" s="143"/>
      <c r="BO489" s="143"/>
      <c r="BP489" s="143"/>
      <c r="BQ489" s="143"/>
      <c r="BR489" s="143"/>
      <c r="BS489" s="143"/>
      <c r="BT489" s="143"/>
    </row>
    <row r="490" spans="1:72" x14ac:dyDescent="0.35">
      <c r="A490" s="185"/>
      <c r="B490" s="179"/>
      <c r="C490" s="185"/>
      <c r="D490" s="185"/>
      <c r="E490" s="185"/>
      <c r="F490" s="185"/>
      <c r="G490" s="185"/>
      <c r="H490" s="185"/>
      <c r="I490" s="185"/>
      <c r="J490" s="185"/>
      <c r="K490" s="185"/>
      <c r="L490" s="185"/>
      <c r="M490" s="185"/>
      <c r="N490" s="185"/>
      <c r="O490" s="185"/>
      <c r="P490" s="185"/>
      <c r="Q490" s="185"/>
      <c r="R490" s="185"/>
      <c r="S490" s="185"/>
      <c r="T490" s="185"/>
      <c r="U490" s="185"/>
      <c r="V490" s="185"/>
      <c r="W490" s="185"/>
      <c r="X490" s="185"/>
      <c r="Y490" s="185"/>
      <c r="Z490" s="185"/>
      <c r="AA490" s="185"/>
      <c r="AB490" s="185"/>
      <c r="AC490" s="185"/>
      <c r="AD490" s="185"/>
      <c r="AE490" s="185"/>
      <c r="AF490" s="185"/>
      <c r="AG490" s="185"/>
      <c r="AH490" s="185"/>
      <c r="AI490" s="185"/>
      <c r="AJ490" s="185"/>
      <c r="AK490" s="185"/>
      <c r="AL490" s="201"/>
      <c r="AM490" s="167"/>
      <c r="AN490" s="143"/>
      <c r="AO490" s="143"/>
      <c r="AP490" s="143"/>
      <c r="AQ490" s="143"/>
      <c r="AR490" s="143"/>
      <c r="AS490" s="143"/>
      <c r="AT490" s="143"/>
      <c r="AU490" s="143"/>
      <c r="AV490" s="143"/>
      <c r="AW490" s="143"/>
      <c r="AX490" s="143"/>
      <c r="AY490" s="143"/>
      <c r="AZ490" s="143"/>
      <c r="BA490" s="143"/>
      <c r="BB490" s="143"/>
      <c r="BC490" s="143"/>
      <c r="BD490" s="143"/>
      <c r="BE490" s="143"/>
      <c r="BF490" s="143"/>
      <c r="BG490" s="143"/>
      <c r="BH490" s="143"/>
      <c r="BI490" s="143"/>
      <c r="BJ490" s="143"/>
      <c r="BK490" s="143"/>
      <c r="BL490" s="143"/>
      <c r="BM490" s="143"/>
      <c r="BN490" s="143"/>
      <c r="BO490" s="143"/>
      <c r="BP490" s="143"/>
      <c r="BQ490" s="143"/>
      <c r="BR490" s="143"/>
      <c r="BS490" s="143"/>
      <c r="BT490" s="143"/>
    </row>
    <row r="491" spans="1:72" x14ac:dyDescent="0.35">
      <c r="A491" s="185"/>
      <c r="B491" s="179"/>
      <c r="C491" s="185"/>
      <c r="D491" s="185"/>
      <c r="E491" s="185"/>
      <c r="F491" s="185"/>
      <c r="G491" s="185"/>
      <c r="H491" s="185"/>
      <c r="I491" s="185"/>
      <c r="J491" s="185"/>
      <c r="K491" s="185"/>
      <c r="L491" s="185"/>
      <c r="M491" s="185"/>
      <c r="N491" s="185"/>
      <c r="O491" s="185"/>
      <c r="P491" s="185"/>
      <c r="Q491" s="185"/>
      <c r="R491" s="185"/>
      <c r="S491" s="185"/>
      <c r="T491" s="185"/>
      <c r="U491" s="185"/>
      <c r="V491" s="185"/>
      <c r="W491" s="185"/>
      <c r="X491" s="185"/>
      <c r="Y491" s="185"/>
      <c r="Z491" s="185"/>
      <c r="AA491" s="185"/>
      <c r="AB491" s="185"/>
      <c r="AC491" s="185"/>
      <c r="AD491" s="185"/>
      <c r="AE491" s="185"/>
      <c r="AF491" s="185"/>
      <c r="AG491" s="185"/>
      <c r="AH491" s="185"/>
      <c r="AI491" s="185"/>
      <c r="AJ491" s="185"/>
      <c r="AK491" s="185"/>
      <c r="AL491" s="201"/>
      <c r="AM491" s="167"/>
      <c r="AN491" s="143"/>
      <c r="AO491" s="143"/>
      <c r="AP491" s="143"/>
      <c r="AQ491" s="143"/>
      <c r="AR491" s="143"/>
      <c r="AS491" s="143"/>
      <c r="AT491" s="143"/>
      <c r="AU491" s="143"/>
      <c r="AV491" s="143"/>
      <c r="AW491" s="143"/>
      <c r="AX491" s="143"/>
      <c r="AY491" s="143"/>
      <c r="AZ491" s="143"/>
      <c r="BA491" s="143"/>
      <c r="BB491" s="143"/>
      <c r="BC491" s="143"/>
      <c r="BD491" s="143"/>
      <c r="BE491" s="143"/>
      <c r="BF491" s="143"/>
      <c r="BG491" s="143"/>
      <c r="BH491" s="143"/>
      <c r="BI491" s="143"/>
      <c r="BJ491" s="143"/>
      <c r="BK491" s="143"/>
      <c r="BL491" s="143"/>
      <c r="BM491" s="143"/>
      <c r="BN491" s="143"/>
      <c r="BO491" s="143"/>
      <c r="BP491" s="143"/>
      <c r="BQ491" s="143"/>
      <c r="BR491" s="143"/>
      <c r="BS491" s="143"/>
      <c r="BT491" s="143"/>
    </row>
    <row r="492" spans="1:72" x14ac:dyDescent="0.35">
      <c r="A492" s="185"/>
      <c r="B492" s="179"/>
      <c r="C492" s="185"/>
      <c r="D492" s="185"/>
      <c r="E492" s="185"/>
      <c r="F492" s="185"/>
      <c r="G492" s="185"/>
      <c r="H492" s="185"/>
      <c r="I492" s="185"/>
      <c r="J492" s="185"/>
      <c r="K492" s="185"/>
      <c r="L492" s="185"/>
      <c r="M492" s="185"/>
      <c r="N492" s="185"/>
      <c r="O492" s="185"/>
      <c r="P492" s="185"/>
      <c r="Q492" s="185"/>
      <c r="R492" s="185"/>
      <c r="S492" s="185"/>
      <c r="T492" s="185"/>
      <c r="U492" s="185"/>
      <c r="V492" s="185"/>
      <c r="W492" s="185"/>
      <c r="X492" s="185"/>
      <c r="Y492" s="185"/>
      <c r="Z492" s="185"/>
      <c r="AA492" s="185"/>
      <c r="AB492" s="185"/>
      <c r="AC492" s="185"/>
      <c r="AD492" s="185"/>
      <c r="AE492" s="185"/>
      <c r="AF492" s="185"/>
      <c r="AG492" s="185"/>
      <c r="AH492" s="185"/>
      <c r="AI492" s="185"/>
      <c r="AJ492" s="185"/>
      <c r="AK492" s="185"/>
      <c r="AL492" s="201"/>
      <c r="AM492" s="167"/>
      <c r="AN492" s="143"/>
      <c r="AO492" s="143"/>
      <c r="AP492" s="143"/>
      <c r="AQ492" s="143"/>
      <c r="AR492" s="143"/>
      <c r="AS492" s="143"/>
      <c r="AT492" s="143"/>
      <c r="AU492" s="143"/>
      <c r="AV492" s="143"/>
      <c r="AW492" s="143"/>
      <c r="AX492" s="143"/>
      <c r="AY492" s="143"/>
      <c r="AZ492" s="143"/>
      <c r="BA492" s="143"/>
      <c r="BB492" s="143"/>
      <c r="BC492" s="143"/>
      <c r="BD492" s="143"/>
      <c r="BE492" s="143"/>
      <c r="BF492" s="143"/>
      <c r="BG492" s="143"/>
      <c r="BH492" s="143"/>
      <c r="BI492" s="143"/>
      <c r="BJ492" s="143"/>
      <c r="BK492" s="143"/>
      <c r="BL492" s="143"/>
      <c r="BM492" s="143"/>
      <c r="BN492" s="143"/>
      <c r="BO492" s="143"/>
      <c r="BP492" s="143"/>
      <c r="BQ492" s="143"/>
      <c r="BR492" s="143"/>
      <c r="BS492" s="143"/>
      <c r="BT492" s="143"/>
    </row>
    <row r="493" spans="1:72" x14ac:dyDescent="0.35">
      <c r="A493" s="185"/>
      <c r="B493" s="179"/>
      <c r="C493" s="185"/>
      <c r="D493" s="185"/>
      <c r="E493" s="185"/>
      <c r="F493" s="185"/>
      <c r="G493" s="185"/>
      <c r="H493" s="185"/>
      <c r="I493" s="185"/>
      <c r="J493" s="185"/>
      <c r="K493" s="185"/>
      <c r="L493" s="185"/>
      <c r="M493" s="185"/>
      <c r="N493" s="185"/>
      <c r="O493" s="185"/>
      <c r="P493" s="185"/>
      <c r="Q493" s="185"/>
      <c r="R493" s="185"/>
      <c r="S493" s="185"/>
      <c r="T493" s="185"/>
      <c r="U493" s="185"/>
      <c r="V493" s="185"/>
      <c r="W493" s="185"/>
      <c r="X493" s="185"/>
      <c r="Y493" s="185"/>
      <c r="Z493" s="185"/>
      <c r="AA493" s="185"/>
      <c r="AB493" s="185"/>
      <c r="AC493" s="185"/>
      <c r="AD493" s="185"/>
      <c r="AE493" s="185"/>
      <c r="AF493" s="185"/>
      <c r="AG493" s="185"/>
      <c r="AH493" s="185"/>
      <c r="AI493" s="185"/>
      <c r="AJ493" s="185"/>
      <c r="AK493" s="185"/>
      <c r="AL493" s="201"/>
      <c r="AM493" s="167"/>
      <c r="AN493" s="143"/>
      <c r="AO493" s="143"/>
      <c r="AP493" s="143"/>
      <c r="AQ493" s="143"/>
      <c r="AR493" s="143"/>
      <c r="AS493" s="143"/>
      <c r="AT493" s="143"/>
      <c r="AU493" s="143"/>
      <c r="AV493" s="143"/>
      <c r="AW493" s="143"/>
      <c r="AX493" s="143"/>
      <c r="AY493" s="143"/>
      <c r="AZ493" s="143"/>
      <c r="BA493" s="143"/>
      <c r="BB493" s="143"/>
      <c r="BC493" s="143"/>
      <c r="BD493" s="143"/>
      <c r="BE493" s="143"/>
      <c r="BF493" s="143"/>
      <c r="BG493" s="143"/>
      <c r="BH493" s="143"/>
      <c r="BI493" s="143"/>
      <c r="BJ493" s="143"/>
      <c r="BK493" s="143"/>
      <c r="BL493" s="143"/>
      <c r="BM493" s="143"/>
      <c r="BN493" s="143"/>
      <c r="BO493" s="143"/>
      <c r="BP493" s="143"/>
      <c r="BQ493" s="143"/>
      <c r="BR493" s="143"/>
      <c r="BS493" s="143"/>
      <c r="BT493" s="143"/>
    </row>
    <row r="494" spans="1:72" x14ac:dyDescent="0.35">
      <c r="A494" s="185"/>
      <c r="B494" s="179"/>
      <c r="C494" s="185"/>
      <c r="D494" s="185"/>
      <c r="E494" s="185"/>
      <c r="F494" s="185"/>
      <c r="G494" s="185"/>
      <c r="H494" s="185"/>
      <c r="I494" s="185"/>
      <c r="J494" s="185"/>
      <c r="K494" s="185"/>
      <c r="L494" s="185"/>
      <c r="M494" s="185"/>
      <c r="N494" s="185"/>
      <c r="O494" s="185"/>
      <c r="P494" s="185"/>
      <c r="Q494" s="185"/>
      <c r="R494" s="185"/>
      <c r="S494" s="185"/>
      <c r="T494" s="185"/>
      <c r="U494" s="185"/>
      <c r="V494" s="185"/>
      <c r="W494" s="185"/>
      <c r="X494" s="185"/>
      <c r="Y494" s="185"/>
      <c r="Z494" s="185"/>
      <c r="AA494" s="185"/>
      <c r="AB494" s="185"/>
      <c r="AC494" s="185"/>
      <c r="AD494" s="185"/>
      <c r="AE494" s="185"/>
      <c r="AF494" s="185"/>
      <c r="AG494" s="185"/>
      <c r="AH494" s="185"/>
      <c r="AI494" s="185"/>
      <c r="AJ494" s="185"/>
      <c r="AK494" s="185"/>
      <c r="AL494" s="201"/>
      <c r="AM494" s="167"/>
      <c r="AN494" s="143"/>
      <c r="AO494" s="143"/>
      <c r="AP494" s="143"/>
      <c r="AQ494" s="143"/>
      <c r="AR494" s="143"/>
      <c r="AS494" s="143"/>
      <c r="AT494" s="143"/>
      <c r="AU494" s="143"/>
      <c r="AV494" s="143"/>
      <c r="AW494" s="143"/>
      <c r="AX494" s="143"/>
      <c r="AY494" s="143"/>
      <c r="AZ494" s="143"/>
      <c r="BA494" s="143"/>
      <c r="BB494" s="143"/>
      <c r="BC494" s="143"/>
      <c r="BD494" s="143"/>
      <c r="BE494" s="143"/>
      <c r="BF494" s="143"/>
      <c r="BG494" s="143"/>
      <c r="BH494" s="143"/>
      <c r="BI494" s="143"/>
      <c r="BJ494" s="143"/>
      <c r="BK494" s="143"/>
      <c r="BL494" s="143"/>
      <c r="BM494" s="143"/>
      <c r="BN494" s="143"/>
      <c r="BO494" s="143"/>
      <c r="BP494" s="143"/>
      <c r="BQ494" s="143"/>
      <c r="BR494" s="143"/>
      <c r="BS494" s="143"/>
      <c r="BT494" s="143"/>
    </row>
    <row r="495" spans="1:72" x14ac:dyDescent="0.35">
      <c r="A495" s="185"/>
      <c r="B495" s="179"/>
      <c r="C495" s="185"/>
      <c r="D495" s="185"/>
      <c r="E495" s="185"/>
      <c r="F495" s="185"/>
      <c r="G495" s="185"/>
      <c r="H495" s="185"/>
      <c r="I495" s="185"/>
      <c r="J495" s="185"/>
      <c r="K495" s="185"/>
      <c r="L495" s="185"/>
      <c r="M495" s="185"/>
      <c r="N495" s="185"/>
      <c r="O495" s="185"/>
      <c r="P495" s="185"/>
      <c r="Q495" s="185"/>
      <c r="R495" s="185"/>
      <c r="S495" s="185"/>
      <c r="T495" s="185"/>
      <c r="U495" s="185"/>
      <c r="V495" s="185"/>
      <c r="W495" s="185"/>
      <c r="X495" s="185"/>
      <c r="Y495" s="185"/>
      <c r="Z495" s="185"/>
      <c r="AA495" s="185"/>
      <c r="AB495" s="185"/>
      <c r="AC495" s="185"/>
      <c r="AD495" s="185"/>
      <c r="AE495" s="185"/>
      <c r="AF495" s="185"/>
      <c r="AG495" s="185"/>
      <c r="AH495" s="185"/>
      <c r="AI495" s="185"/>
      <c r="AJ495" s="185"/>
      <c r="AK495" s="185"/>
      <c r="AL495" s="201"/>
      <c r="AM495" s="167"/>
      <c r="AN495" s="143"/>
      <c r="AO495" s="143"/>
      <c r="AP495" s="143"/>
      <c r="AQ495" s="143"/>
      <c r="AR495" s="143"/>
      <c r="AS495" s="143"/>
      <c r="AT495" s="143"/>
      <c r="AU495" s="143"/>
      <c r="AV495" s="143"/>
      <c r="AW495" s="143"/>
      <c r="AX495" s="143"/>
      <c r="AY495" s="143"/>
      <c r="AZ495" s="143"/>
      <c r="BA495" s="143"/>
      <c r="BB495" s="143"/>
      <c r="BC495" s="143"/>
      <c r="BD495" s="143"/>
      <c r="BE495" s="143"/>
      <c r="BF495" s="143"/>
      <c r="BG495" s="143"/>
      <c r="BH495" s="143"/>
      <c r="BI495" s="143"/>
      <c r="BJ495" s="143"/>
      <c r="BK495" s="143"/>
      <c r="BL495" s="143"/>
      <c r="BM495" s="143"/>
      <c r="BN495" s="143"/>
      <c r="BO495" s="143"/>
      <c r="BP495" s="143"/>
      <c r="BQ495" s="143"/>
      <c r="BR495" s="143"/>
      <c r="BS495" s="143"/>
      <c r="BT495" s="143"/>
    </row>
    <row r="496" spans="1:72" x14ac:dyDescent="0.35">
      <c r="A496" s="185"/>
      <c r="B496" s="179"/>
      <c r="C496" s="185"/>
      <c r="D496" s="185"/>
      <c r="E496" s="185"/>
      <c r="F496" s="185"/>
      <c r="G496" s="185"/>
      <c r="H496" s="185"/>
      <c r="I496" s="185"/>
      <c r="J496" s="185"/>
      <c r="K496" s="185"/>
      <c r="L496" s="185"/>
      <c r="M496" s="185"/>
      <c r="N496" s="185"/>
      <c r="O496" s="185"/>
      <c r="P496" s="185"/>
      <c r="Q496" s="185"/>
      <c r="R496" s="185"/>
      <c r="S496" s="185"/>
      <c r="T496" s="185"/>
      <c r="U496" s="185"/>
      <c r="V496" s="185"/>
      <c r="W496" s="185"/>
      <c r="X496" s="185"/>
      <c r="Y496" s="185"/>
      <c r="Z496" s="185"/>
      <c r="AA496" s="185"/>
      <c r="AB496" s="185"/>
      <c r="AC496" s="185"/>
      <c r="AD496" s="185"/>
      <c r="AE496" s="185"/>
      <c r="AF496" s="185"/>
      <c r="AG496" s="185"/>
      <c r="AH496" s="185"/>
      <c r="AI496" s="185"/>
      <c r="AJ496" s="185"/>
      <c r="AK496" s="185"/>
      <c r="AL496" s="201"/>
      <c r="AM496" s="167"/>
      <c r="AN496" s="143"/>
      <c r="AO496" s="143"/>
      <c r="AP496" s="143"/>
      <c r="AQ496" s="143"/>
      <c r="AR496" s="143"/>
      <c r="AS496" s="143"/>
      <c r="AT496" s="143"/>
      <c r="AU496" s="143"/>
      <c r="AV496" s="143"/>
      <c r="AW496" s="143"/>
      <c r="AX496" s="143"/>
      <c r="AY496" s="143"/>
      <c r="AZ496" s="143"/>
      <c r="BA496" s="143"/>
      <c r="BB496" s="143"/>
      <c r="BC496" s="143"/>
      <c r="BD496" s="143"/>
      <c r="BE496" s="143"/>
      <c r="BF496" s="143"/>
      <c r="BG496" s="143"/>
      <c r="BH496" s="143"/>
      <c r="BI496" s="143"/>
      <c r="BJ496" s="143"/>
      <c r="BK496" s="143"/>
      <c r="BL496" s="143"/>
      <c r="BM496" s="143"/>
      <c r="BN496" s="143"/>
      <c r="BO496" s="143"/>
      <c r="BP496" s="143"/>
      <c r="BQ496" s="143"/>
      <c r="BR496" s="143"/>
      <c r="BS496" s="143"/>
      <c r="BT496" s="143"/>
    </row>
    <row r="497" spans="1:72" x14ac:dyDescent="0.35">
      <c r="A497" s="185"/>
      <c r="B497" s="179"/>
      <c r="C497" s="185"/>
      <c r="D497" s="185"/>
      <c r="E497" s="185"/>
      <c r="F497" s="185"/>
      <c r="G497" s="185"/>
      <c r="H497" s="185"/>
      <c r="I497" s="185"/>
      <c r="J497" s="185"/>
      <c r="K497" s="185"/>
      <c r="L497" s="185"/>
      <c r="M497" s="185"/>
      <c r="N497" s="185"/>
      <c r="O497" s="185"/>
      <c r="P497" s="185"/>
      <c r="Q497" s="185"/>
      <c r="R497" s="185"/>
      <c r="S497" s="185"/>
      <c r="T497" s="185"/>
      <c r="U497" s="185"/>
      <c r="V497" s="185"/>
      <c r="W497" s="185"/>
      <c r="X497" s="185"/>
      <c r="Y497" s="185"/>
      <c r="Z497" s="185"/>
      <c r="AA497" s="185"/>
      <c r="AB497" s="185"/>
      <c r="AC497" s="185"/>
      <c r="AD497" s="185"/>
      <c r="AE497" s="185"/>
      <c r="AF497" s="185"/>
      <c r="AG497" s="185"/>
      <c r="AH497" s="185"/>
      <c r="AI497" s="185"/>
      <c r="AJ497" s="185"/>
      <c r="AK497" s="185"/>
      <c r="AL497" s="201"/>
      <c r="AM497" s="167"/>
      <c r="AN497" s="143"/>
      <c r="AO497" s="143"/>
      <c r="AP497" s="143"/>
      <c r="AQ497" s="143"/>
      <c r="AR497" s="143"/>
      <c r="AS497" s="143"/>
      <c r="AT497" s="143"/>
      <c r="AU497" s="143"/>
      <c r="AV497" s="143"/>
      <c r="AW497" s="143"/>
      <c r="AX497" s="143"/>
      <c r="AY497" s="143"/>
      <c r="AZ497" s="143"/>
      <c r="BA497" s="143"/>
      <c r="BB497" s="143"/>
      <c r="BC497" s="143"/>
      <c r="BD497" s="143"/>
      <c r="BE497" s="143"/>
      <c r="BF497" s="143"/>
      <c r="BG497" s="143"/>
      <c r="BH497" s="143"/>
      <c r="BI497" s="143"/>
      <c r="BJ497" s="143"/>
      <c r="BK497" s="143"/>
      <c r="BL497" s="143"/>
      <c r="BM497" s="143"/>
      <c r="BN497" s="143"/>
      <c r="BO497" s="143"/>
      <c r="BP497" s="143"/>
      <c r="BQ497" s="143"/>
      <c r="BR497" s="143"/>
      <c r="BS497" s="143"/>
      <c r="BT497" s="143"/>
    </row>
    <row r="498" spans="1:72" x14ac:dyDescent="0.35">
      <c r="A498" s="185"/>
      <c r="B498" s="179"/>
      <c r="C498" s="185"/>
      <c r="D498" s="185"/>
      <c r="E498" s="185"/>
      <c r="F498" s="185"/>
      <c r="G498" s="185"/>
      <c r="H498" s="185"/>
      <c r="I498" s="185"/>
      <c r="J498" s="185"/>
      <c r="K498" s="185"/>
      <c r="L498" s="185"/>
      <c r="M498" s="185"/>
      <c r="N498" s="185"/>
      <c r="O498" s="185"/>
      <c r="P498" s="185"/>
      <c r="Q498" s="185"/>
      <c r="R498" s="185"/>
      <c r="S498" s="185"/>
      <c r="T498" s="185"/>
      <c r="U498" s="185"/>
      <c r="V498" s="185"/>
      <c r="W498" s="185"/>
      <c r="X498" s="185"/>
      <c r="Y498" s="185"/>
      <c r="Z498" s="185"/>
      <c r="AA498" s="185"/>
      <c r="AB498" s="185"/>
      <c r="AC498" s="185"/>
      <c r="AD498" s="185"/>
      <c r="AE498" s="185"/>
      <c r="AF498" s="185"/>
      <c r="AG498" s="185"/>
      <c r="AH498" s="185"/>
      <c r="AI498" s="185"/>
      <c r="AJ498" s="185"/>
      <c r="AK498" s="185"/>
      <c r="AL498" s="201"/>
      <c r="AM498" s="167"/>
      <c r="AN498" s="143"/>
      <c r="AO498" s="143"/>
      <c r="AP498" s="143"/>
      <c r="AQ498" s="143"/>
      <c r="AR498" s="143"/>
      <c r="AS498" s="143"/>
      <c r="AT498" s="143"/>
      <c r="AU498" s="143"/>
      <c r="AV498" s="143"/>
      <c r="AW498" s="143"/>
      <c r="AX498" s="143"/>
      <c r="AY498" s="143"/>
      <c r="AZ498" s="143"/>
      <c r="BA498" s="143"/>
      <c r="BB498" s="143"/>
      <c r="BC498" s="143"/>
      <c r="BD498" s="143"/>
      <c r="BE498" s="143"/>
      <c r="BF498" s="143"/>
      <c r="BG498" s="143"/>
      <c r="BH498" s="143"/>
      <c r="BI498" s="143"/>
      <c r="BJ498" s="143"/>
      <c r="BK498" s="143"/>
      <c r="BL498" s="143"/>
      <c r="BM498" s="143"/>
      <c r="BN498" s="143"/>
      <c r="BO498" s="143"/>
      <c r="BP498" s="143"/>
      <c r="BQ498" s="143"/>
      <c r="BR498" s="143"/>
      <c r="BS498" s="143"/>
      <c r="BT498" s="143"/>
    </row>
    <row r="499" spans="1:72" x14ac:dyDescent="0.35">
      <c r="A499" s="185"/>
      <c r="B499" s="179"/>
      <c r="C499" s="185"/>
      <c r="D499" s="185"/>
      <c r="E499" s="185"/>
      <c r="F499" s="185"/>
      <c r="G499" s="185"/>
      <c r="H499" s="185"/>
      <c r="I499" s="185"/>
      <c r="J499" s="185"/>
      <c r="K499" s="185"/>
      <c r="L499" s="185"/>
      <c r="M499" s="185"/>
      <c r="N499" s="185"/>
      <c r="O499" s="185"/>
      <c r="P499" s="185"/>
      <c r="Q499" s="185"/>
      <c r="R499" s="185"/>
      <c r="S499" s="185"/>
      <c r="T499" s="185"/>
      <c r="U499" s="185"/>
      <c r="V499" s="185"/>
      <c r="W499" s="185"/>
      <c r="X499" s="185"/>
      <c r="Y499" s="185"/>
      <c r="Z499" s="185"/>
      <c r="AA499" s="185"/>
      <c r="AB499" s="185"/>
      <c r="AC499" s="185"/>
      <c r="AD499" s="185"/>
      <c r="AE499" s="185"/>
      <c r="AF499" s="185"/>
      <c r="AG499" s="185"/>
      <c r="AH499" s="185"/>
      <c r="AI499" s="185"/>
      <c r="AJ499" s="185"/>
      <c r="AK499" s="185"/>
      <c r="AL499" s="201"/>
      <c r="AM499" s="167"/>
      <c r="AN499" s="143"/>
      <c r="AO499" s="143"/>
      <c r="AP499" s="143"/>
      <c r="AQ499" s="143"/>
      <c r="AR499" s="143"/>
      <c r="AS499" s="143"/>
      <c r="AT499" s="143"/>
      <c r="AU499" s="143"/>
      <c r="AV499" s="143"/>
      <c r="AW499" s="143"/>
      <c r="AX499" s="143"/>
      <c r="AY499" s="143"/>
      <c r="AZ499" s="143"/>
      <c r="BA499" s="143"/>
      <c r="BB499" s="143"/>
      <c r="BC499" s="143"/>
      <c r="BD499" s="143"/>
      <c r="BE499" s="143"/>
      <c r="BF499" s="143"/>
      <c r="BG499" s="143"/>
      <c r="BH499" s="143"/>
      <c r="BI499" s="143"/>
      <c r="BJ499" s="143"/>
      <c r="BK499" s="143"/>
      <c r="BL499" s="143"/>
      <c r="BM499" s="143"/>
      <c r="BN499" s="143"/>
      <c r="BO499" s="143"/>
      <c r="BP499" s="143"/>
      <c r="BQ499" s="143"/>
      <c r="BR499" s="143"/>
      <c r="BS499" s="143"/>
      <c r="BT499" s="143"/>
    </row>
    <row r="500" spans="1:72" x14ac:dyDescent="0.35">
      <c r="A500" s="185"/>
      <c r="B500" s="179"/>
      <c r="C500" s="185"/>
      <c r="D500" s="185"/>
      <c r="E500" s="185"/>
      <c r="F500" s="185"/>
      <c r="G500" s="185"/>
      <c r="H500" s="185"/>
      <c r="I500" s="185"/>
      <c r="J500" s="185"/>
      <c r="K500" s="185"/>
      <c r="L500" s="185"/>
      <c r="M500" s="185"/>
      <c r="N500" s="185"/>
      <c r="O500" s="185"/>
      <c r="P500" s="185"/>
      <c r="Q500" s="185"/>
      <c r="R500" s="185"/>
      <c r="S500" s="185"/>
      <c r="T500" s="185"/>
      <c r="U500" s="185"/>
      <c r="V500" s="185"/>
      <c r="W500" s="185"/>
      <c r="X500" s="185"/>
      <c r="Y500" s="185"/>
      <c r="Z500" s="185"/>
      <c r="AA500" s="185"/>
      <c r="AB500" s="185"/>
      <c r="AC500" s="185"/>
      <c r="AD500" s="185"/>
      <c r="AE500" s="185"/>
      <c r="AF500" s="185"/>
      <c r="AG500" s="185"/>
      <c r="AH500" s="185"/>
      <c r="AI500" s="185"/>
      <c r="AJ500" s="185"/>
      <c r="AK500" s="185"/>
      <c r="AL500" s="201"/>
      <c r="AM500" s="167"/>
      <c r="AN500" s="143"/>
      <c r="AO500" s="143"/>
      <c r="AP500" s="143"/>
      <c r="AQ500" s="143"/>
      <c r="AR500" s="143"/>
      <c r="AS500" s="143"/>
      <c r="AT500" s="143"/>
      <c r="AU500" s="143"/>
      <c r="AV500" s="143"/>
      <c r="AW500" s="143"/>
      <c r="AX500" s="143"/>
      <c r="AY500" s="143"/>
      <c r="AZ500" s="143"/>
      <c r="BA500" s="143"/>
      <c r="BB500" s="143"/>
      <c r="BC500" s="143"/>
      <c r="BD500" s="143"/>
      <c r="BE500" s="143"/>
      <c r="BF500" s="143"/>
      <c r="BG500" s="143"/>
      <c r="BH500" s="143"/>
      <c r="BI500" s="143"/>
      <c r="BJ500" s="143"/>
      <c r="BK500" s="143"/>
      <c r="BL500" s="143"/>
      <c r="BM500" s="143"/>
      <c r="BN500" s="143"/>
      <c r="BO500" s="143"/>
      <c r="BP500" s="143"/>
      <c r="BQ500" s="143"/>
      <c r="BR500" s="143"/>
      <c r="BS500" s="143"/>
      <c r="BT500" s="143"/>
    </row>
    <row r="501" spans="1:72" x14ac:dyDescent="0.35">
      <c r="A501" s="185"/>
      <c r="B501" s="179"/>
      <c r="C501" s="185"/>
      <c r="D501" s="185"/>
      <c r="E501" s="185"/>
      <c r="F501" s="185"/>
      <c r="G501" s="185"/>
      <c r="H501" s="185"/>
      <c r="I501" s="185"/>
      <c r="J501" s="185"/>
      <c r="K501" s="185"/>
      <c r="L501" s="185"/>
      <c r="M501" s="185"/>
      <c r="N501" s="185"/>
      <c r="O501" s="185"/>
      <c r="P501" s="185"/>
      <c r="Q501" s="185"/>
      <c r="R501" s="185"/>
      <c r="S501" s="185"/>
      <c r="T501" s="185"/>
      <c r="U501" s="185"/>
      <c r="V501" s="185"/>
      <c r="W501" s="185"/>
      <c r="X501" s="185"/>
      <c r="Y501" s="185"/>
      <c r="Z501" s="185"/>
      <c r="AA501" s="185"/>
      <c r="AB501" s="185"/>
      <c r="AC501" s="185"/>
      <c r="AD501" s="185"/>
      <c r="AE501" s="185"/>
      <c r="AF501" s="185"/>
      <c r="AG501" s="185"/>
      <c r="AH501" s="185"/>
      <c r="AI501" s="185"/>
      <c r="AJ501" s="185"/>
      <c r="AK501" s="185"/>
      <c r="AL501" s="201"/>
      <c r="AM501" s="167"/>
      <c r="AN501" s="143"/>
      <c r="AO501" s="143"/>
      <c r="AP501" s="143"/>
      <c r="AQ501" s="143"/>
      <c r="AR501" s="143"/>
      <c r="AS501" s="143"/>
      <c r="AT501" s="143"/>
      <c r="AU501" s="143"/>
      <c r="AV501" s="143"/>
      <c r="AW501" s="143"/>
      <c r="AX501" s="143"/>
      <c r="AY501" s="143"/>
      <c r="AZ501" s="143"/>
      <c r="BA501" s="143"/>
      <c r="BB501" s="143"/>
      <c r="BC501" s="143"/>
      <c r="BD501" s="143"/>
      <c r="BE501" s="143"/>
      <c r="BF501" s="143"/>
      <c r="BG501" s="143"/>
      <c r="BH501" s="143"/>
      <c r="BI501" s="143"/>
      <c r="BJ501" s="143"/>
      <c r="BK501" s="143"/>
      <c r="BL501" s="143"/>
      <c r="BM501" s="143"/>
      <c r="BN501" s="143"/>
      <c r="BO501" s="143"/>
      <c r="BP501" s="143"/>
      <c r="BQ501" s="143"/>
      <c r="BR501" s="143"/>
      <c r="BS501" s="143"/>
      <c r="BT501" s="143"/>
    </row>
    <row r="502" spans="1:72" x14ac:dyDescent="0.35">
      <c r="A502" s="185"/>
      <c r="B502" s="179"/>
      <c r="C502" s="185"/>
      <c r="D502" s="185"/>
      <c r="E502" s="185"/>
      <c r="F502" s="185"/>
      <c r="G502" s="185"/>
      <c r="H502" s="185"/>
      <c r="I502" s="185"/>
      <c r="J502" s="185"/>
      <c r="K502" s="185"/>
      <c r="L502" s="185"/>
      <c r="M502" s="185"/>
      <c r="N502" s="185"/>
      <c r="O502" s="185"/>
      <c r="P502" s="185"/>
      <c r="Q502" s="185"/>
      <c r="R502" s="185"/>
      <c r="S502" s="185"/>
      <c r="T502" s="185"/>
      <c r="U502" s="185"/>
      <c r="V502" s="185"/>
      <c r="W502" s="185"/>
      <c r="X502" s="185"/>
      <c r="Y502" s="185"/>
      <c r="Z502" s="185"/>
      <c r="AA502" s="185"/>
      <c r="AB502" s="185"/>
      <c r="AC502" s="185"/>
      <c r="AD502" s="185"/>
      <c r="AE502" s="185"/>
      <c r="AF502" s="185"/>
      <c r="AG502" s="185"/>
      <c r="AH502" s="185"/>
      <c r="AI502" s="185"/>
      <c r="AJ502" s="185"/>
      <c r="AK502" s="185"/>
      <c r="AL502" s="201"/>
      <c r="AM502" s="167"/>
      <c r="AN502" s="143"/>
      <c r="AO502" s="143"/>
      <c r="AP502" s="143"/>
      <c r="AQ502" s="143"/>
      <c r="AR502" s="143"/>
      <c r="AS502" s="143"/>
      <c r="AT502" s="143"/>
      <c r="AU502" s="143"/>
      <c r="AV502" s="143"/>
      <c r="AW502" s="143"/>
      <c r="AX502" s="143"/>
      <c r="AY502" s="143"/>
      <c r="AZ502" s="143"/>
      <c r="BA502" s="143"/>
      <c r="BB502" s="143"/>
      <c r="BC502" s="143"/>
      <c r="BD502" s="143"/>
      <c r="BE502" s="143"/>
      <c r="BF502" s="143"/>
      <c r="BG502" s="143"/>
      <c r="BH502" s="143"/>
      <c r="BI502" s="143"/>
      <c r="BJ502" s="143"/>
      <c r="BK502" s="143"/>
      <c r="BL502" s="143"/>
      <c r="BM502" s="143"/>
      <c r="BN502" s="143"/>
      <c r="BO502" s="143"/>
      <c r="BP502" s="143"/>
      <c r="BQ502" s="143"/>
      <c r="BR502" s="143"/>
      <c r="BS502" s="143"/>
      <c r="BT502" s="143"/>
    </row>
    <row r="503" spans="1:72" x14ac:dyDescent="0.35">
      <c r="A503" s="185"/>
      <c r="B503" s="179"/>
      <c r="C503" s="185"/>
      <c r="D503" s="185"/>
      <c r="E503" s="185"/>
      <c r="F503" s="185"/>
      <c r="G503" s="185"/>
      <c r="H503" s="185"/>
      <c r="I503" s="185"/>
      <c r="J503" s="185"/>
      <c r="K503" s="185"/>
      <c r="L503" s="185"/>
      <c r="M503" s="185"/>
      <c r="N503" s="185"/>
      <c r="O503" s="185"/>
      <c r="P503" s="185"/>
      <c r="Q503" s="185"/>
      <c r="R503" s="185"/>
      <c r="S503" s="185"/>
      <c r="T503" s="185"/>
      <c r="U503" s="185"/>
      <c r="V503" s="185"/>
      <c r="W503" s="185"/>
      <c r="X503" s="185"/>
      <c r="Y503" s="185"/>
      <c r="Z503" s="185"/>
      <c r="AA503" s="185"/>
      <c r="AB503" s="185"/>
      <c r="AC503" s="185"/>
      <c r="AD503" s="185"/>
      <c r="AE503" s="185"/>
      <c r="AF503" s="185"/>
      <c r="AG503" s="185"/>
      <c r="AH503" s="185"/>
      <c r="AI503" s="185"/>
      <c r="AJ503" s="185"/>
      <c r="AK503" s="185"/>
      <c r="AL503" s="201"/>
      <c r="AM503" s="167"/>
      <c r="AN503" s="143"/>
      <c r="AO503" s="143"/>
      <c r="AP503" s="143"/>
      <c r="AQ503" s="143"/>
      <c r="AR503" s="143"/>
      <c r="AS503" s="143"/>
      <c r="AT503" s="143"/>
      <c r="AU503" s="143"/>
      <c r="AV503" s="143"/>
      <c r="AW503" s="143"/>
      <c r="AX503" s="143"/>
      <c r="AY503" s="143"/>
      <c r="AZ503" s="143"/>
      <c r="BA503" s="143"/>
      <c r="BB503" s="143"/>
      <c r="BC503" s="143"/>
      <c r="BD503" s="143"/>
      <c r="BE503" s="143"/>
      <c r="BF503" s="143"/>
      <c r="BG503" s="143"/>
      <c r="BH503" s="143"/>
      <c r="BI503" s="143"/>
      <c r="BJ503" s="143"/>
      <c r="BK503" s="143"/>
      <c r="BL503" s="143"/>
      <c r="BM503" s="143"/>
      <c r="BN503" s="143"/>
      <c r="BO503" s="143"/>
      <c r="BP503" s="143"/>
      <c r="BQ503" s="143"/>
      <c r="BR503" s="143"/>
      <c r="BS503" s="143"/>
      <c r="BT503" s="143"/>
    </row>
    <row r="504" spans="1:72" x14ac:dyDescent="0.35">
      <c r="A504" s="185"/>
      <c r="B504" s="179"/>
      <c r="C504" s="185"/>
      <c r="D504" s="185"/>
      <c r="E504" s="185"/>
      <c r="F504" s="185"/>
      <c r="G504" s="185"/>
      <c r="H504" s="185"/>
      <c r="I504" s="185"/>
      <c r="J504" s="185"/>
      <c r="K504" s="185"/>
      <c r="L504" s="185"/>
      <c r="M504" s="185"/>
      <c r="N504" s="185"/>
      <c r="O504" s="185"/>
      <c r="P504" s="185"/>
      <c r="Q504" s="185"/>
      <c r="R504" s="185"/>
      <c r="S504" s="185"/>
      <c r="T504" s="185"/>
      <c r="U504" s="185"/>
      <c r="V504" s="185"/>
      <c r="W504" s="185"/>
      <c r="X504" s="185"/>
      <c r="Y504" s="185"/>
      <c r="Z504" s="185"/>
      <c r="AA504" s="185"/>
      <c r="AB504" s="185"/>
      <c r="AC504" s="185"/>
      <c r="AD504" s="185"/>
      <c r="AE504" s="185"/>
      <c r="AF504" s="185"/>
      <c r="AG504" s="185"/>
      <c r="AH504" s="185"/>
      <c r="AI504" s="185"/>
      <c r="AJ504" s="185"/>
      <c r="AK504" s="185"/>
      <c r="AL504" s="201"/>
      <c r="AM504" s="167"/>
      <c r="AN504" s="143"/>
      <c r="AO504" s="143"/>
      <c r="AP504" s="143"/>
      <c r="AQ504" s="143"/>
      <c r="AR504" s="143"/>
      <c r="AS504" s="143"/>
      <c r="AT504" s="143"/>
      <c r="AU504" s="143"/>
      <c r="AV504" s="143"/>
      <c r="AW504" s="143"/>
      <c r="AX504" s="143"/>
      <c r="AY504" s="143"/>
      <c r="AZ504" s="143"/>
      <c r="BA504" s="143"/>
      <c r="BB504" s="143"/>
      <c r="BC504" s="143"/>
      <c r="BD504" s="143"/>
      <c r="BE504" s="143"/>
      <c r="BF504" s="143"/>
      <c r="BG504" s="143"/>
      <c r="BH504" s="143"/>
      <c r="BI504" s="143"/>
      <c r="BJ504" s="143"/>
      <c r="BK504" s="143"/>
      <c r="BL504" s="143"/>
      <c r="BM504" s="143"/>
      <c r="BN504" s="143"/>
      <c r="BO504" s="143"/>
      <c r="BP504" s="143"/>
      <c r="BQ504" s="143"/>
      <c r="BR504" s="143"/>
      <c r="BS504" s="143"/>
      <c r="BT504" s="143"/>
    </row>
    <row r="505" spans="1:72" x14ac:dyDescent="0.35">
      <c r="A505" s="185"/>
      <c r="B505" s="179"/>
      <c r="C505" s="185"/>
      <c r="D505" s="185"/>
      <c r="E505" s="185"/>
      <c r="F505" s="185"/>
      <c r="G505" s="185"/>
      <c r="H505" s="185"/>
      <c r="I505" s="185"/>
      <c r="J505" s="185"/>
      <c r="K505" s="185"/>
      <c r="L505" s="185"/>
      <c r="M505" s="185"/>
      <c r="N505" s="185"/>
      <c r="O505" s="185"/>
      <c r="P505" s="185"/>
      <c r="Q505" s="185"/>
      <c r="R505" s="185"/>
      <c r="S505" s="185"/>
      <c r="T505" s="185"/>
      <c r="U505" s="185"/>
      <c r="V505" s="185"/>
      <c r="W505" s="185"/>
      <c r="X505" s="185"/>
      <c r="Y505" s="185"/>
      <c r="Z505" s="185"/>
      <c r="AA505" s="185"/>
      <c r="AB505" s="185"/>
      <c r="AC505" s="185"/>
      <c r="AD505" s="185"/>
      <c r="AE505" s="185"/>
      <c r="AF505" s="185"/>
      <c r="AG505" s="185"/>
      <c r="AH505" s="185"/>
      <c r="AI505" s="185"/>
      <c r="AJ505" s="185"/>
      <c r="AK505" s="185"/>
      <c r="AL505" s="201"/>
      <c r="AM505" s="167"/>
      <c r="AN505" s="143"/>
      <c r="AO505" s="143"/>
      <c r="AP505" s="143"/>
      <c r="AQ505" s="143"/>
      <c r="AR505" s="143"/>
      <c r="AS505" s="143"/>
      <c r="AT505" s="143"/>
      <c r="AU505" s="143"/>
      <c r="AV505" s="143"/>
      <c r="AW505" s="143"/>
      <c r="AX505" s="143"/>
      <c r="AY505" s="143"/>
      <c r="AZ505" s="143"/>
      <c r="BA505" s="143"/>
      <c r="BB505" s="143"/>
      <c r="BC505" s="143"/>
      <c r="BD505" s="143"/>
      <c r="BE505" s="143"/>
      <c r="BF505" s="143"/>
      <c r="BG505" s="143"/>
      <c r="BH505" s="143"/>
      <c r="BI505" s="143"/>
      <c r="BJ505" s="143"/>
      <c r="BK505" s="143"/>
      <c r="BL505" s="143"/>
      <c r="BM505" s="143"/>
      <c r="BN505" s="143"/>
      <c r="BO505" s="143"/>
      <c r="BP505" s="143"/>
      <c r="BQ505" s="143"/>
      <c r="BR505" s="143"/>
      <c r="BS505" s="143"/>
      <c r="BT505" s="143"/>
    </row>
    <row r="506" spans="1:72" x14ac:dyDescent="0.35">
      <c r="A506" s="185"/>
      <c r="B506" s="179"/>
      <c r="C506" s="185"/>
      <c r="D506" s="185"/>
      <c r="E506" s="185"/>
      <c r="F506" s="185"/>
      <c r="G506" s="185"/>
      <c r="H506" s="185"/>
      <c r="I506" s="185"/>
      <c r="J506" s="185"/>
      <c r="K506" s="185"/>
      <c r="L506" s="185"/>
      <c r="M506" s="185"/>
      <c r="N506" s="185"/>
      <c r="O506" s="185"/>
      <c r="P506" s="185"/>
      <c r="Q506" s="185"/>
      <c r="R506" s="185"/>
      <c r="S506" s="185"/>
      <c r="T506" s="185"/>
      <c r="U506" s="185"/>
      <c r="V506" s="185"/>
      <c r="W506" s="185"/>
      <c r="X506" s="185"/>
      <c r="Y506" s="185"/>
      <c r="Z506" s="185"/>
      <c r="AA506" s="185"/>
      <c r="AB506" s="185"/>
      <c r="AC506" s="185"/>
      <c r="AD506" s="185"/>
      <c r="AE506" s="185"/>
      <c r="AF506" s="185"/>
      <c r="AG506" s="185"/>
      <c r="AH506" s="185"/>
      <c r="AI506" s="185"/>
      <c r="AJ506" s="185"/>
      <c r="AK506" s="185"/>
      <c r="AL506" s="201"/>
      <c r="AM506" s="167"/>
      <c r="AN506" s="143"/>
      <c r="AO506" s="143"/>
      <c r="AP506" s="143"/>
      <c r="AQ506" s="143"/>
      <c r="AR506" s="143"/>
      <c r="AS506" s="143"/>
      <c r="AT506" s="143"/>
      <c r="AU506" s="143"/>
      <c r="AV506" s="143"/>
      <c r="AW506" s="143"/>
      <c r="AX506" s="143"/>
      <c r="AY506" s="143"/>
      <c r="AZ506" s="143"/>
      <c r="BA506" s="143"/>
      <c r="BB506" s="143"/>
      <c r="BC506" s="143"/>
      <c r="BD506" s="143"/>
      <c r="BE506" s="143"/>
      <c r="BF506" s="143"/>
      <c r="BG506" s="143"/>
      <c r="BH506" s="143"/>
      <c r="BI506" s="143"/>
      <c r="BJ506" s="143"/>
      <c r="BK506" s="143"/>
      <c r="BL506" s="143"/>
      <c r="BM506" s="143"/>
      <c r="BN506" s="143"/>
      <c r="BO506" s="143"/>
      <c r="BP506" s="143"/>
      <c r="BQ506" s="143"/>
      <c r="BR506" s="143"/>
      <c r="BS506" s="143"/>
      <c r="BT506" s="143"/>
    </row>
    <row r="507" spans="1:72" x14ac:dyDescent="0.35">
      <c r="A507" s="185"/>
      <c r="B507" s="179"/>
      <c r="C507" s="185"/>
      <c r="D507" s="185"/>
      <c r="E507" s="185"/>
      <c r="F507" s="185"/>
      <c r="G507" s="185"/>
      <c r="H507" s="185"/>
      <c r="I507" s="185"/>
      <c r="J507" s="185"/>
      <c r="K507" s="185"/>
      <c r="L507" s="185"/>
      <c r="M507" s="185"/>
      <c r="N507" s="185"/>
      <c r="O507" s="185"/>
      <c r="P507" s="185"/>
      <c r="Q507" s="185"/>
      <c r="R507" s="185"/>
      <c r="S507" s="185"/>
      <c r="T507" s="185"/>
      <c r="U507" s="185"/>
      <c r="V507" s="185"/>
      <c r="W507" s="185"/>
      <c r="X507" s="185"/>
      <c r="Y507" s="185"/>
      <c r="Z507" s="185"/>
      <c r="AA507" s="185"/>
      <c r="AB507" s="185"/>
      <c r="AC507" s="185"/>
      <c r="AD507" s="185"/>
      <c r="AE507" s="185"/>
      <c r="AF507" s="185"/>
      <c r="AG507" s="185"/>
      <c r="AH507" s="185"/>
      <c r="AI507" s="185"/>
      <c r="AJ507" s="185"/>
      <c r="AK507" s="185"/>
      <c r="AL507" s="201"/>
      <c r="AM507" s="167"/>
      <c r="AN507" s="143"/>
      <c r="AO507" s="143"/>
      <c r="AP507" s="143"/>
      <c r="AQ507" s="143"/>
      <c r="AR507" s="143"/>
      <c r="AS507" s="143"/>
      <c r="AT507" s="143"/>
      <c r="AU507" s="143"/>
      <c r="AV507" s="143"/>
      <c r="AW507" s="143"/>
      <c r="AX507" s="143"/>
      <c r="AY507" s="143"/>
      <c r="AZ507" s="143"/>
      <c r="BA507" s="143"/>
      <c r="BB507" s="143"/>
      <c r="BC507" s="143"/>
      <c r="BD507" s="143"/>
      <c r="BE507" s="143"/>
      <c r="BF507" s="143"/>
      <c r="BG507" s="143"/>
      <c r="BH507" s="143"/>
      <c r="BI507" s="143"/>
      <c r="BJ507" s="143"/>
      <c r="BK507" s="143"/>
      <c r="BL507" s="143"/>
      <c r="BM507" s="143"/>
      <c r="BN507" s="143"/>
      <c r="BO507" s="143"/>
      <c r="BP507" s="143"/>
      <c r="BQ507" s="143"/>
      <c r="BR507" s="143"/>
      <c r="BS507" s="143"/>
      <c r="BT507" s="143"/>
    </row>
    <row r="508" spans="1:72" x14ac:dyDescent="0.35">
      <c r="A508" s="185"/>
      <c r="B508" s="179"/>
      <c r="C508" s="185"/>
      <c r="D508" s="185"/>
      <c r="E508" s="185"/>
      <c r="F508" s="185"/>
      <c r="G508" s="185"/>
      <c r="H508" s="185"/>
      <c r="I508" s="185"/>
      <c r="J508" s="185"/>
      <c r="K508" s="185"/>
      <c r="L508" s="185"/>
      <c r="M508" s="185"/>
      <c r="N508" s="185"/>
      <c r="O508" s="185"/>
      <c r="P508" s="185"/>
      <c r="Q508" s="185"/>
      <c r="R508" s="185"/>
      <c r="S508" s="185"/>
      <c r="T508" s="185"/>
      <c r="U508" s="185"/>
      <c r="V508" s="185"/>
      <c r="W508" s="185"/>
      <c r="X508" s="185"/>
      <c r="Y508" s="185"/>
      <c r="Z508" s="185"/>
      <c r="AA508" s="185"/>
      <c r="AB508" s="185"/>
      <c r="AC508" s="185"/>
      <c r="AD508" s="185"/>
      <c r="AE508" s="185"/>
      <c r="AF508" s="185"/>
      <c r="AG508" s="185"/>
      <c r="AH508" s="185"/>
      <c r="AI508" s="185"/>
      <c r="AJ508" s="185"/>
      <c r="AK508" s="185"/>
      <c r="AL508" s="201"/>
      <c r="AM508" s="167"/>
      <c r="AN508" s="143"/>
      <c r="AO508" s="143"/>
      <c r="AP508" s="143"/>
      <c r="AQ508" s="143"/>
      <c r="AR508" s="143"/>
      <c r="AS508" s="143"/>
      <c r="AT508" s="143"/>
      <c r="AU508" s="143"/>
      <c r="AV508" s="143"/>
      <c r="AW508" s="143"/>
      <c r="AX508" s="143"/>
      <c r="AY508" s="143"/>
      <c r="AZ508" s="143"/>
      <c r="BA508" s="143"/>
      <c r="BB508" s="143"/>
      <c r="BC508" s="143"/>
      <c r="BD508" s="143"/>
      <c r="BE508" s="143"/>
      <c r="BF508" s="143"/>
      <c r="BG508" s="143"/>
      <c r="BH508" s="143"/>
      <c r="BI508" s="143"/>
      <c r="BJ508" s="143"/>
      <c r="BK508" s="143"/>
      <c r="BL508" s="143"/>
      <c r="BM508" s="143"/>
      <c r="BN508" s="143"/>
      <c r="BO508" s="143"/>
      <c r="BP508" s="143"/>
      <c r="BQ508" s="143"/>
      <c r="BR508" s="143"/>
      <c r="BS508" s="143"/>
      <c r="BT508" s="143"/>
    </row>
    <row r="509" spans="1:72" x14ac:dyDescent="0.35">
      <c r="A509" s="185"/>
      <c r="B509" s="179"/>
      <c r="C509" s="185"/>
      <c r="D509" s="185"/>
      <c r="E509" s="185"/>
      <c r="F509" s="185"/>
      <c r="G509" s="185"/>
      <c r="H509" s="185"/>
      <c r="I509" s="185"/>
      <c r="J509" s="185"/>
      <c r="K509" s="185"/>
      <c r="L509" s="185"/>
      <c r="M509" s="185"/>
      <c r="N509" s="185"/>
      <c r="O509" s="185"/>
      <c r="P509" s="185"/>
      <c r="Q509" s="185"/>
      <c r="R509" s="185"/>
      <c r="S509" s="185"/>
      <c r="T509" s="185"/>
      <c r="U509" s="185"/>
      <c r="V509" s="185"/>
      <c r="W509" s="185"/>
      <c r="X509" s="185"/>
      <c r="Y509" s="185"/>
      <c r="Z509" s="185"/>
      <c r="AA509" s="185"/>
      <c r="AB509" s="185"/>
      <c r="AC509" s="185"/>
      <c r="AD509" s="185"/>
      <c r="AE509" s="185"/>
      <c r="AF509" s="185"/>
      <c r="AG509" s="185"/>
      <c r="AH509" s="185"/>
      <c r="AI509" s="185"/>
      <c r="AJ509" s="185"/>
      <c r="AK509" s="185"/>
      <c r="AL509" s="201"/>
      <c r="AM509" s="167"/>
      <c r="AN509" s="143"/>
      <c r="AO509" s="143"/>
      <c r="AP509" s="143"/>
      <c r="AQ509" s="143"/>
      <c r="AR509" s="143"/>
      <c r="AS509" s="143"/>
      <c r="AT509" s="143"/>
      <c r="AU509" s="143"/>
      <c r="AV509" s="143"/>
      <c r="AW509" s="143"/>
      <c r="AX509" s="143"/>
      <c r="AY509" s="143"/>
      <c r="AZ509" s="143"/>
      <c r="BA509" s="143"/>
      <c r="BB509" s="143"/>
      <c r="BC509" s="143"/>
      <c r="BD509" s="143"/>
      <c r="BE509" s="143"/>
      <c r="BF509" s="143"/>
      <c r="BG509" s="143"/>
      <c r="BH509" s="143"/>
      <c r="BI509" s="143"/>
      <c r="BJ509" s="143"/>
      <c r="BK509" s="143"/>
      <c r="BL509" s="143"/>
      <c r="BM509" s="143"/>
      <c r="BN509" s="143"/>
      <c r="BO509" s="143"/>
      <c r="BP509" s="143"/>
      <c r="BQ509" s="143"/>
      <c r="BR509" s="143"/>
      <c r="BS509" s="143"/>
      <c r="BT509" s="143"/>
    </row>
    <row r="510" spans="1:72" x14ac:dyDescent="0.35">
      <c r="A510" s="185"/>
      <c r="B510" s="179"/>
      <c r="C510" s="185"/>
      <c r="D510" s="185"/>
      <c r="E510" s="185"/>
      <c r="F510" s="185"/>
      <c r="G510" s="185"/>
      <c r="H510" s="185"/>
      <c r="I510" s="185"/>
      <c r="J510" s="185"/>
      <c r="K510" s="185"/>
      <c r="L510" s="185"/>
      <c r="M510" s="185"/>
      <c r="N510" s="185"/>
      <c r="O510" s="185"/>
      <c r="P510" s="185"/>
      <c r="Q510" s="185"/>
      <c r="R510" s="185"/>
      <c r="S510" s="185"/>
      <c r="T510" s="185"/>
      <c r="U510" s="185"/>
      <c r="V510" s="185"/>
      <c r="W510" s="185"/>
      <c r="X510" s="185"/>
      <c r="Y510" s="185"/>
      <c r="Z510" s="185"/>
      <c r="AA510" s="185"/>
      <c r="AB510" s="185"/>
      <c r="AC510" s="185"/>
      <c r="AD510" s="185"/>
      <c r="AE510" s="185"/>
      <c r="AF510" s="185"/>
      <c r="AG510" s="185"/>
      <c r="AH510" s="185"/>
      <c r="AI510" s="185"/>
      <c r="AJ510" s="185"/>
      <c r="AK510" s="185"/>
      <c r="AL510" s="201"/>
      <c r="AM510" s="167"/>
      <c r="AN510" s="143"/>
      <c r="AO510" s="143"/>
      <c r="AP510" s="143"/>
      <c r="AQ510" s="143"/>
      <c r="AR510" s="143"/>
      <c r="AS510" s="143"/>
      <c r="AT510" s="143"/>
      <c r="AU510" s="143"/>
      <c r="AV510" s="143"/>
      <c r="AW510" s="143"/>
      <c r="AX510" s="143"/>
      <c r="AY510" s="143"/>
      <c r="AZ510" s="143"/>
      <c r="BA510" s="143"/>
      <c r="BB510" s="143"/>
      <c r="BC510" s="143"/>
      <c r="BD510" s="143"/>
      <c r="BE510" s="143"/>
      <c r="BF510" s="143"/>
      <c r="BG510" s="143"/>
      <c r="BH510" s="143"/>
      <c r="BI510" s="143"/>
      <c r="BJ510" s="143"/>
      <c r="BK510" s="143"/>
      <c r="BL510" s="143"/>
      <c r="BM510" s="143"/>
      <c r="BN510" s="143"/>
      <c r="BO510" s="143"/>
      <c r="BP510" s="143"/>
      <c r="BQ510" s="143"/>
      <c r="BR510" s="143"/>
      <c r="BS510" s="143"/>
      <c r="BT510" s="143"/>
    </row>
    <row r="511" spans="1:72" x14ac:dyDescent="0.35">
      <c r="A511" s="185"/>
      <c r="B511" s="179"/>
      <c r="C511" s="185"/>
      <c r="D511" s="185"/>
      <c r="E511" s="185"/>
      <c r="F511" s="185"/>
      <c r="G511" s="185"/>
      <c r="H511" s="185"/>
      <c r="I511" s="185"/>
      <c r="J511" s="185"/>
      <c r="K511" s="185"/>
      <c r="L511" s="185"/>
      <c r="M511" s="185"/>
      <c r="N511" s="185"/>
      <c r="O511" s="185"/>
      <c r="P511" s="185"/>
      <c r="Q511" s="185"/>
      <c r="R511" s="185"/>
      <c r="S511" s="185"/>
      <c r="T511" s="185"/>
      <c r="U511" s="185"/>
      <c r="V511" s="185"/>
      <c r="W511" s="185"/>
      <c r="X511" s="185"/>
      <c r="Y511" s="185"/>
      <c r="Z511" s="185"/>
      <c r="AA511" s="185"/>
      <c r="AB511" s="185"/>
      <c r="AC511" s="185"/>
      <c r="AD511" s="185"/>
      <c r="AE511" s="185"/>
      <c r="AF511" s="185"/>
      <c r="AG511" s="185"/>
      <c r="AH511" s="185"/>
      <c r="AI511" s="185"/>
      <c r="AJ511" s="185"/>
      <c r="AK511" s="185"/>
      <c r="AL511" s="201"/>
      <c r="AM511" s="167"/>
      <c r="AN511" s="143"/>
      <c r="AO511" s="143"/>
      <c r="AP511" s="143"/>
      <c r="AQ511" s="143"/>
      <c r="AR511" s="143"/>
      <c r="AS511" s="143"/>
      <c r="AT511" s="143"/>
      <c r="AU511" s="143"/>
      <c r="AV511" s="143"/>
      <c r="AW511" s="143"/>
      <c r="AX511" s="143"/>
      <c r="AY511" s="143"/>
      <c r="AZ511" s="143"/>
      <c r="BA511" s="143"/>
      <c r="BB511" s="143"/>
      <c r="BC511" s="143"/>
      <c r="BD511" s="143"/>
      <c r="BE511" s="143"/>
      <c r="BF511" s="143"/>
      <c r="BG511" s="143"/>
      <c r="BH511" s="143"/>
      <c r="BI511" s="143"/>
      <c r="BJ511" s="143"/>
      <c r="BK511" s="143"/>
      <c r="BL511" s="143"/>
      <c r="BM511" s="143"/>
      <c r="BN511" s="143"/>
      <c r="BO511" s="143"/>
      <c r="BP511" s="143"/>
      <c r="BQ511" s="143"/>
      <c r="BR511" s="143"/>
      <c r="BS511" s="143"/>
      <c r="BT511" s="143"/>
    </row>
    <row r="512" spans="1:72" x14ac:dyDescent="0.35">
      <c r="A512" s="185"/>
      <c r="B512" s="179"/>
      <c r="C512" s="185"/>
      <c r="D512" s="185"/>
      <c r="E512" s="185"/>
      <c r="F512" s="185"/>
      <c r="G512" s="185"/>
      <c r="H512" s="185"/>
      <c r="I512" s="185"/>
      <c r="J512" s="185"/>
      <c r="K512" s="185"/>
      <c r="L512" s="185"/>
      <c r="M512" s="185"/>
      <c r="N512" s="185"/>
      <c r="O512" s="185"/>
      <c r="P512" s="185"/>
      <c r="Q512" s="185"/>
      <c r="R512" s="185"/>
      <c r="S512" s="185"/>
      <c r="T512" s="185"/>
      <c r="U512" s="185"/>
      <c r="V512" s="185"/>
      <c r="W512" s="185"/>
      <c r="X512" s="185"/>
      <c r="Y512" s="185"/>
      <c r="Z512" s="185"/>
      <c r="AA512" s="185"/>
      <c r="AB512" s="185"/>
      <c r="AC512" s="185"/>
      <c r="AD512" s="185"/>
      <c r="AE512" s="185"/>
      <c r="AF512" s="185"/>
      <c r="AG512" s="185"/>
      <c r="AH512" s="185"/>
      <c r="AI512" s="185"/>
      <c r="AJ512" s="185"/>
      <c r="AK512" s="185"/>
      <c r="AL512" s="201"/>
      <c r="AM512" s="167"/>
      <c r="AN512" s="143"/>
      <c r="AO512" s="143"/>
      <c r="AP512" s="143"/>
      <c r="AQ512" s="143"/>
      <c r="AR512" s="143"/>
      <c r="AS512" s="143"/>
      <c r="AT512" s="143"/>
      <c r="AU512" s="143"/>
      <c r="AV512" s="143"/>
      <c r="AW512" s="143"/>
      <c r="AX512" s="143"/>
      <c r="AY512" s="143"/>
      <c r="AZ512" s="143"/>
      <c r="BA512" s="143"/>
      <c r="BB512" s="143"/>
      <c r="BC512" s="143"/>
      <c r="BD512" s="143"/>
      <c r="BE512" s="143"/>
      <c r="BF512" s="143"/>
      <c r="BG512" s="143"/>
      <c r="BH512" s="143"/>
      <c r="BI512" s="143"/>
      <c r="BJ512" s="143"/>
      <c r="BK512" s="143"/>
      <c r="BL512" s="143"/>
      <c r="BM512" s="143"/>
      <c r="BN512" s="143"/>
      <c r="BO512" s="143"/>
      <c r="BP512" s="143"/>
      <c r="BQ512" s="143"/>
      <c r="BR512" s="143"/>
      <c r="BS512" s="143"/>
      <c r="BT512" s="143"/>
    </row>
    <row r="513" spans="1:72" x14ac:dyDescent="0.35">
      <c r="A513" s="185"/>
      <c r="B513" s="179"/>
      <c r="C513" s="185"/>
      <c r="D513" s="185"/>
      <c r="E513" s="185"/>
      <c r="F513" s="185"/>
      <c r="G513" s="185"/>
      <c r="H513" s="185"/>
      <c r="I513" s="185"/>
      <c r="J513" s="185"/>
      <c r="K513" s="185"/>
      <c r="L513" s="185"/>
      <c r="M513" s="185"/>
      <c r="N513" s="185"/>
      <c r="O513" s="185"/>
      <c r="P513" s="185"/>
      <c r="Q513" s="185"/>
      <c r="R513" s="185"/>
      <c r="S513" s="185"/>
      <c r="T513" s="185"/>
      <c r="U513" s="185"/>
      <c r="V513" s="185"/>
      <c r="W513" s="185"/>
      <c r="X513" s="185"/>
      <c r="Y513" s="185"/>
      <c r="Z513" s="185"/>
      <c r="AA513" s="185"/>
      <c r="AB513" s="185"/>
      <c r="AC513" s="185"/>
      <c r="AD513" s="185"/>
      <c r="AE513" s="185"/>
      <c r="AF513" s="185"/>
      <c r="AG513" s="185"/>
      <c r="AH513" s="185"/>
      <c r="AI513" s="185"/>
      <c r="AJ513" s="185"/>
      <c r="AK513" s="185"/>
      <c r="AL513" s="201"/>
      <c r="AM513" s="167"/>
      <c r="AN513" s="143"/>
      <c r="AO513" s="143"/>
      <c r="AP513" s="143"/>
      <c r="AQ513" s="143"/>
      <c r="AR513" s="143"/>
      <c r="AS513" s="143"/>
      <c r="AT513" s="143"/>
      <c r="AU513" s="143"/>
      <c r="AV513" s="143"/>
      <c r="AW513" s="143"/>
      <c r="AX513" s="143"/>
      <c r="AY513" s="143"/>
      <c r="AZ513" s="143"/>
      <c r="BA513" s="143"/>
      <c r="BB513" s="143"/>
      <c r="BC513" s="143"/>
      <c r="BD513" s="143"/>
      <c r="BE513" s="143"/>
      <c r="BF513" s="143"/>
      <c r="BG513" s="143"/>
      <c r="BH513" s="143"/>
      <c r="BI513" s="143"/>
      <c r="BJ513" s="143"/>
      <c r="BK513" s="143"/>
      <c r="BL513" s="143"/>
      <c r="BM513" s="143"/>
      <c r="BN513" s="143"/>
      <c r="BO513" s="143"/>
      <c r="BP513" s="143"/>
      <c r="BQ513" s="143"/>
      <c r="BR513" s="143"/>
      <c r="BS513" s="143"/>
      <c r="BT513" s="143"/>
    </row>
    <row r="514" spans="1:72" x14ac:dyDescent="0.35">
      <c r="A514" s="185"/>
      <c r="B514" s="179"/>
      <c r="C514" s="185"/>
      <c r="D514" s="185"/>
      <c r="E514" s="185"/>
      <c r="F514" s="185"/>
      <c r="G514" s="185"/>
      <c r="H514" s="185"/>
      <c r="I514" s="185"/>
      <c r="J514" s="185"/>
      <c r="K514" s="185"/>
      <c r="L514" s="185"/>
      <c r="M514" s="185"/>
      <c r="N514" s="185"/>
      <c r="O514" s="185"/>
      <c r="P514" s="185"/>
      <c r="Q514" s="185"/>
      <c r="R514" s="185"/>
      <c r="S514" s="185"/>
      <c r="T514" s="185"/>
      <c r="U514" s="185"/>
      <c r="V514" s="185"/>
      <c r="W514" s="185"/>
      <c r="X514" s="185"/>
      <c r="Y514" s="185"/>
      <c r="Z514" s="185"/>
      <c r="AA514" s="185"/>
      <c r="AB514" s="185"/>
      <c r="AC514" s="185"/>
      <c r="AD514" s="185"/>
      <c r="AE514" s="185"/>
      <c r="AF514" s="185"/>
      <c r="AG514" s="185"/>
      <c r="AH514" s="185"/>
      <c r="AI514" s="185"/>
      <c r="AJ514" s="185"/>
      <c r="AK514" s="185"/>
      <c r="AL514" s="201"/>
      <c r="AM514" s="167"/>
      <c r="AN514" s="143"/>
      <c r="AO514" s="143"/>
      <c r="AP514" s="143"/>
      <c r="AQ514" s="143"/>
      <c r="AR514" s="143"/>
      <c r="AS514" s="143"/>
      <c r="AT514" s="143"/>
      <c r="AU514" s="143"/>
      <c r="AV514" s="143"/>
      <c r="AW514" s="143"/>
      <c r="AX514" s="143"/>
      <c r="AY514" s="143"/>
      <c r="AZ514" s="143"/>
      <c r="BA514" s="143"/>
      <c r="BB514" s="143"/>
      <c r="BC514" s="143"/>
      <c r="BD514" s="143"/>
      <c r="BE514" s="143"/>
      <c r="BF514" s="143"/>
      <c r="BG514" s="143"/>
      <c r="BH514" s="143"/>
      <c r="BI514" s="143"/>
      <c r="BJ514" s="143"/>
      <c r="BK514" s="143"/>
      <c r="BL514" s="143"/>
      <c r="BM514" s="143"/>
      <c r="BN514" s="143"/>
      <c r="BO514" s="143"/>
      <c r="BP514" s="143"/>
      <c r="BQ514" s="143"/>
      <c r="BR514" s="143"/>
      <c r="BS514" s="143"/>
      <c r="BT514" s="143"/>
    </row>
    <row r="515" spans="1:72" x14ac:dyDescent="0.35">
      <c r="A515" s="185"/>
      <c r="B515" s="179"/>
      <c r="C515" s="185"/>
      <c r="D515" s="185"/>
      <c r="E515" s="185"/>
      <c r="F515" s="185"/>
      <c r="G515" s="185"/>
      <c r="H515" s="185"/>
      <c r="I515" s="185"/>
      <c r="J515" s="185"/>
      <c r="K515" s="185"/>
      <c r="L515" s="185"/>
      <c r="M515" s="185"/>
      <c r="N515" s="185"/>
      <c r="O515" s="185"/>
      <c r="P515" s="185"/>
      <c r="Q515" s="185"/>
      <c r="R515" s="185"/>
      <c r="S515" s="185"/>
      <c r="T515" s="185"/>
      <c r="U515" s="185"/>
      <c r="V515" s="185"/>
      <c r="W515" s="185"/>
      <c r="X515" s="185"/>
      <c r="Y515" s="185"/>
      <c r="Z515" s="185"/>
      <c r="AA515" s="185"/>
      <c r="AB515" s="185"/>
      <c r="AC515" s="185"/>
      <c r="AD515" s="185"/>
      <c r="AE515" s="185"/>
      <c r="AF515" s="185"/>
      <c r="AG515" s="185"/>
      <c r="AH515" s="185"/>
      <c r="AI515" s="185"/>
      <c r="AJ515" s="185"/>
      <c r="AK515" s="185"/>
      <c r="AL515" s="201"/>
      <c r="AM515" s="167"/>
      <c r="AN515" s="143"/>
      <c r="AO515" s="143"/>
      <c r="AP515" s="143"/>
      <c r="AQ515" s="143"/>
      <c r="AR515" s="143"/>
      <c r="AS515" s="143"/>
      <c r="AT515" s="143"/>
      <c r="AU515" s="143"/>
      <c r="AV515" s="143"/>
      <c r="AW515" s="143"/>
      <c r="AX515" s="143"/>
      <c r="AY515" s="143"/>
      <c r="AZ515" s="143"/>
      <c r="BA515" s="143"/>
      <c r="BB515" s="143"/>
      <c r="BC515" s="143"/>
      <c r="BD515" s="143"/>
      <c r="BE515" s="143"/>
      <c r="BF515" s="143"/>
      <c r="BG515" s="143"/>
      <c r="BH515" s="143"/>
      <c r="BI515" s="143"/>
      <c r="BJ515" s="143"/>
      <c r="BK515" s="143"/>
      <c r="BL515" s="143"/>
      <c r="BM515" s="143"/>
      <c r="BN515" s="143"/>
      <c r="BO515" s="143"/>
      <c r="BP515" s="143"/>
      <c r="BQ515" s="143"/>
      <c r="BR515" s="143"/>
      <c r="BS515" s="143"/>
      <c r="BT515" s="143"/>
    </row>
    <row r="516" spans="1:72" x14ac:dyDescent="0.35">
      <c r="A516" s="185"/>
      <c r="B516" s="179"/>
      <c r="C516" s="185"/>
      <c r="D516" s="185"/>
      <c r="E516" s="185"/>
      <c r="F516" s="185"/>
      <c r="G516" s="185"/>
      <c r="H516" s="185"/>
      <c r="I516" s="185"/>
      <c r="J516" s="185"/>
      <c r="K516" s="185"/>
      <c r="L516" s="185"/>
      <c r="M516" s="185"/>
      <c r="N516" s="185"/>
      <c r="O516" s="185"/>
      <c r="P516" s="185"/>
      <c r="Q516" s="185"/>
      <c r="R516" s="185"/>
      <c r="S516" s="185"/>
      <c r="T516" s="185"/>
      <c r="U516" s="185"/>
      <c r="V516" s="185"/>
      <c r="W516" s="185"/>
      <c r="X516" s="185"/>
      <c r="Y516" s="185"/>
      <c r="Z516" s="185"/>
      <c r="AA516" s="185"/>
      <c r="AB516" s="185"/>
      <c r="AC516" s="185"/>
      <c r="AD516" s="185"/>
      <c r="AE516" s="185"/>
      <c r="AF516" s="185"/>
      <c r="AG516" s="185"/>
      <c r="AH516" s="185"/>
      <c r="AI516" s="185"/>
      <c r="AJ516" s="185"/>
      <c r="AK516" s="185"/>
      <c r="AL516" s="201"/>
      <c r="AM516" s="167"/>
      <c r="AN516" s="143"/>
      <c r="AO516" s="143"/>
      <c r="AP516" s="143"/>
      <c r="AQ516" s="143"/>
      <c r="AR516" s="143"/>
      <c r="AS516" s="143"/>
      <c r="AT516" s="143"/>
      <c r="AU516" s="143"/>
      <c r="AV516" s="143"/>
      <c r="AW516" s="143"/>
      <c r="AX516" s="143"/>
      <c r="AY516" s="143"/>
      <c r="AZ516" s="143"/>
      <c r="BA516" s="143"/>
      <c r="BB516" s="143"/>
      <c r="BC516" s="143"/>
      <c r="BD516" s="143"/>
      <c r="BE516" s="143"/>
      <c r="BF516" s="143"/>
      <c r="BG516" s="143"/>
      <c r="BH516" s="143"/>
      <c r="BI516" s="143"/>
      <c r="BJ516" s="143"/>
      <c r="BK516" s="143"/>
      <c r="BL516" s="143"/>
      <c r="BM516" s="143"/>
      <c r="BN516" s="143"/>
      <c r="BO516" s="143"/>
      <c r="BP516" s="143"/>
      <c r="BQ516" s="143"/>
      <c r="BR516" s="143"/>
      <c r="BS516" s="143"/>
      <c r="BT516" s="143"/>
    </row>
    <row r="517" spans="1:72" x14ac:dyDescent="0.35">
      <c r="A517" s="185"/>
      <c r="B517" s="179"/>
      <c r="C517" s="185"/>
      <c r="D517" s="185"/>
      <c r="E517" s="185"/>
      <c r="F517" s="185"/>
      <c r="G517" s="185"/>
      <c r="H517" s="185"/>
      <c r="I517" s="185"/>
      <c r="J517" s="185"/>
      <c r="K517" s="185"/>
      <c r="L517" s="185"/>
      <c r="M517" s="185"/>
      <c r="N517" s="185"/>
      <c r="O517" s="185"/>
      <c r="P517" s="185"/>
      <c r="Q517" s="185"/>
      <c r="R517" s="185"/>
      <c r="S517" s="185"/>
      <c r="T517" s="185"/>
      <c r="U517" s="185"/>
      <c r="V517" s="185"/>
      <c r="W517" s="185"/>
      <c r="X517" s="185"/>
      <c r="Y517" s="185"/>
      <c r="Z517" s="185"/>
      <c r="AA517" s="185"/>
      <c r="AB517" s="185"/>
      <c r="AC517" s="185"/>
      <c r="AD517" s="185"/>
      <c r="AE517" s="185"/>
      <c r="AF517" s="185"/>
      <c r="AG517" s="185"/>
      <c r="AH517" s="185"/>
      <c r="AI517" s="185"/>
      <c r="AJ517" s="185"/>
      <c r="AK517" s="185"/>
      <c r="AL517" s="201"/>
      <c r="AM517" s="167"/>
      <c r="AN517" s="143"/>
      <c r="AO517" s="143"/>
      <c r="AP517" s="143"/>
      <c r="AQ517" s="143"/>
      <c r="AR517" s="143"/>
      <c r="AS517" s="143"/>
      <c r="AT517" s="143"/>
      <c r="AU517" s="143"/>
      <c r="AV517" s="143"/>
      <c r="AW517" s="143"/>
      <c r="AX517" s="143"/>
      <c r="AY517" s="143"/>
      <c r="AZ517" s="143"/>
      <c r="BA517" s="143"/>
      <c r="BB517" s="143"/>
      <c r="BC517" s="143"/>
      <c r="BD517" s="143"/>
      <c r="BE517" s="143"/>
      <c r="BF517" s="143"/>
      <c r="BG517" s="143"/>
      <c r="BH517" s="143"/>
      <c r="BI517" s="143"/>
      <c r="BJ517" s="143"/>
      <c r="BK517" s="143"/>
      <c r="BL517" s="143"/>
      <c r="BM517" s="143"/>
      <c r="BN517" s="143"/>
      <c r="BO517" s="143"/>
      <c r="BP517" s="143"/>
      <c r="BQ517" s="143"/>
      <c r="BR517" s="143"/>
      <c r="BS517" s="143"/>
      <c r="BT517" s="143"/>
    </row>
    <row r="518" spans="1:72" x14ac:dyDescent="0.35">
      <c r="A518" s="185"/>
      <c r="B518" s="179"/>
      <c r="C518" s="185"/>
      <c r="D518" s="185"/>
      <c r="E518" s="185"/>
      <c r="F518" s="185"/>
      <c r="G518" s="185"/>
      <c r="H518" s="185"/>
      <c r="I518" s="185"/>
      <c r="J518" s="185"/>
      <c r="K518" s="185"/>
      <c r="L518" s="185"/>
      <c r="M518" s="185"/>
      <c r="N518" s="185"/>
      <c r="O518" s="185"/>
      <c r="P518" s="185"/>
      <c r="Q518" s="185"/>
      <c r="R518" s="185"/>
      <c r="S518" s="185"/>
      <c r="T518" s="185"/>
      <c r="U518" s="185"/>
      <c r="V518" s="185"/>
      <c r="W518" s="185"/>
      <c r="X518" s="185"/>
      <c r="Y518" s="185"/>
      <c r="Z518" s="185"/>
      <c r="AA518" s="185"/>
      <c r="AB518" s="185"/>
      <c r="AC518" s="185"/>
      <c r="AD518" s="185"/>
      <c r="AE518" s="185"/>
      <c r="AF518" s="185"/>
      <c r="AG518" s="185"/>
      <c r="AH518" s="185"/>
      <c r="AI518" s="185"/>
      <c r="AJ518" s="185"/>
      <c r="AK518" s="185"/>
      <c r="AL518" s="201"/>
      <c r="AM518" s="167"/>
      <c r="AN518" s="143"/>
      <c r="AO518" s="143"/>
      <c r="AP518" s="143"/>
      <c r="AQ518" s="143"/>
      <c r="AR518" s="143"/>
      <c r="AS518" s="143"/>
      <c r="AT518" s="143"/>
      <c r="AU518" s="143"/>
      <c r="AV518" s="143"/>
      <c r="AW518" s="143"/>
      <c r="AX518" s="143"/>
      <c r="AY518" s="143"/>
      <c r="AZ518" s="143"/>
      <c r="BA518" s="143"/>
      <c r="BB518" s="143"/>
      <c r="BC518" s="143"/>
      <c r="BD518" s="143"/>
      <c r="BE518" s="143"/>
      <c r="BF518" s="143"/>
      <c r="BG518" s="143"/>
      <c r="BH518" s="143"/>
      <c r="BI518" s="143"/>
      <c r="BJ518" s="143"/>
      <c r="BK518" s="143"/>
      <c r="BL518" s="143"/>
      <c r="BM518" s="143"/>
      <c r="BN518" s="143"/>
      <c r="BO518" s="143"/>
      <c r="BP518" s="143"/>
      <c r="BQ518" s="143"/>
      <c r="BR518" s="143"/>
      <c r="BS518" s="143"/>
      <c r="BT518" s="143"/>
    </row>
    <row r="519" spans="1:72" x14ac:dyDescent="0.35">
      <c r="A519" s="185"/>
      <c r="B519" s="179"/>
      <c r="C519" s="185"/>
      <c r="D519" s="185"/>
      <c r="E519" s="185"/>
      <c r="F519" s="185"/>
      <c r="G519" s="185"/>
      <c r="H519" s="185"/>
      <c r="I519" s="185"/>
      <c r="J519" s="185"/>
      <c r="K519" s="185"/>
      <c r="L519" s="185"/>
      <c r="M519" s="185"/>
      <c r="N519" s="185"/>
      <c r="O519" s="185"/>
      <c r="P519" s="185"/>
      <c r="Q519" s="185"/>
      <c r="R519" s="185"/>
      <c r="S519" s="185"/>
      <c r="T519" s="185"/>
      <c r="U519" s="185"/>
      <c r="V519" s="185"/>
      <c r="W519" s="185"/>
      <c r="X519" s="185"/>
      <c r="Y519" s="185"/>
      <c r="Z519" s="185"/>
      <c r="AA519" s="185"/>
      <c r="AB519" s="185"/>
      <c r="AC519" s="185"/>
      <c r="AD519" s="185"/>
      <c r="AE519" s="185"/>
      <c r="AF519" s="185"/>
      <c r="AG519" s="185"/>
      <c r="AH519" s="185"/>
      <c r="AI519" s="185"/>
      <c r="AJ519" s="185"/>
      <c r="AK519" s="185"/>
      <c r="AL519" s="201"/>
      <c r="AM519" s="167"/>
      <c r="AN519" s="143"/>
      <c r="AO519" s="143"/>
      <c r="AP519" s="143"/>
      <c r="AQ519" s="143"/>
      <c r="AR519" s="143"/>
      <c r="AS519" s="143"/>
      <c r="AT519" s="143"/>
      <c r="AU519" s="143"/>
      <c r="AV519" s="143"/>
      <c r="AW519" s="143"/>
      <c r="AX519" s="143"/>
      <c r="AY519" s="143"/>
      <c r="AZ519" s="143"/>
      <c r="BA519" s="143"/>
      <c r="BB519" s="143"/>
      <c r="BC519" s="143"/>
      <c r="BD519" s="143"/>
      <c r="BE519" s="143"/>
      <c r="BF519" s="143"/>
      <c r="BG519" s="143"/>
      <c r="BH519" s="143"/>
      <c r="BI519" s="143"/>
      <c r="BJ519" s="143"/>
      <c r="BK519" s="143"/>
      <c r="BL519" s="143"/>
      <c r="BM519" s="143"/>
      <c r="BN519" s="143"/>
      <c r="BO519" s="143"/>
      <c r="BP519" s="143"/>
      <c r="BQ519" s="143"/>
      <c r="BR519" s="143"/>
      <c r="BS519" s="143"/>
      <c r="BT519" s="143"/>
    </row>
    <row r="520" spans="1:72" x14ac:dyDescent="0.35">
      <c r="A520" s="185"/>
      <c r="B520" s="179"/>
      <c r="C520" s="185"/>
      <c r="D520" s="185"/>
      <c r="E520" s="185"/>
      <c r="F520" s="185"/>
      <c r="G520" s="185"/>
      <c r="H520" s="185"/>
      <c r="I520" s="185"/>
      <c r="J520" s="185"/>
      <c r="K520" s="185"/>
      <c r="L520" s="185"/>
      <c r="M520" s="185"/>
      <c r="N520" s="185"/>
      <c r="O520" s="185"/>
      <c r="P520" s="185"/>
      <c r="Q520" s="185"/>
      <c r="R520" s="185"/>
      <c r="S520" s="185"/>
      <c r="T520" s="185"/>
      <c r="U520" s="185"/>
      <c r="V520" s="185"/>
      <c r="W520" s="185"/>
      <c r="X520" s="185"/>
      <c r="Y520" s="185"/>
      <c r="Z520" s="185"/>
      <c r="AA520" s="185"/>
      <c r="AB520" s="185"/>
      <c r="AC520" s="185"/>
      <c r="AD520" s="185"/>
      <c r="AE520" s="185"/>
      <c r="AF520" s="185"/>
      <c r="AG520" s="185"/>
      <c r="AH520" s="185"/>
      <c r="AI520" s="185"/>
      <c r="AJ520" s="185"/>
      <c r="AK520" s="185"/>
      <c r="AL520" s="201"/>
      <c r="AM520" s="167"/>
      <c r="AN520" s="143"/>
      <c r="AO520" s="143"/>
      <c r="AP520" s="143"/>
      <c r="AQ520" s="143"/>
      <c r="AR520" s="143"/>
      <c r="AS520" s="143"/>
      <c r="AT520" s="143"/>
      <c r="AU520" s="143"/>
      <c r="AV520" s="143"/>
      <c r="AW520" s="143"/>
      <c r="AX520" s="143"/>
      <c r="AY520" s="143"/>
      <c r="AZ520" s="143"/>
      <c r="BA520" s="143"/>
      <c r="BB520" s="143"/>
      <c r="BC520" s="143"/>
      <c r="BD520" s="143"/>
      <c r="BE520" s="143"/>
      <c r="BF520" s="143"/>
      <c r="BG520" s="143"/>
      <c r="BH520" s="143"/>
      <c r="BI520" s="143"/>
      <c r="BJ520" s="143"/>
      <c r="BK520" s="143"/>
      <c r="BL520" s="143"/>
      <c r="BM520" s="143"/>
      <c r="BN520" s="143"/>
      <c r="BO520" s="143"/>
      <c r="BP520" s="143"/>
      <c r="BQ520" s="143"/>
      <c r="BR520" s="143"/>
      <c r="BS520" s="143"/>
      <c r="BT520" s="143"/>
    </row>
    <row r="521" spans="1:72" x14ac:dyDescent="0.35">
      <c r="A521" s="185"/>
      <c r="B521" s="179"/>
      <c r="C521" s="185"/>
      <c r="D521" s="185"/>
      <c r="E521" s="185"/>
      <c r="F521" s="185"/>
      <c r="G521" s="185"/>
      <c r="H521" s="185"/>
      <c r="I521" s="185"/>
      <c r="J521" s="185"/>
      <c r="K521" s="185"/>
      <c r="L521" s="185"/>
      <c r="M521" s="185"/>
      <c r="N521" s="185"/>
      <c r="O521" s="185"/>
      <c r="P521" s="185"/>
      <c r="Q521" s="185"/>
      <c r="R521" s="185"/>
      <c r="S521" s="185"/>
      <c r="T521" s="185"/>
      <c r="U521" s="185"/>
      <c r="V521" s="185"/>
      <c r="W521" s="185"/>
      <c r="X521" s="185"/>
      <c r="Y521" s="185"/>
      <c r="Z521" s="185"/>
      <c r="AA521" s="185"/>
      <c r="AB521" s="185"/>
      <c r="AC521" s="185"/>
      <c r="AD521" s="185"/>
      <c r="AE521" s="185"/>
      <c r="AF521" s="185"/>
      <c r="AG521" s="185"/>
      <c r="AH521" s="185"/>
      <c r="AI521" s="185"/>
      <c r="AJ521" s="185"/>
      <c r="AK521" s="185"/>
      <c r="AL521" s="201"/>
      <c r="AM521" s="167"/>
      <c r="AN521" s="143"/>
      <c r="AO521" s="143"/>
      <c r="AP521" s="143"/>
      <c r="AQ521" s="143"/>
      <c r="AR521" s="143"/>
      <c r="AS521" s="143"/>
      <c r="AT521" s="143"/>
      <c r="AU521" s="143"/>
      <c r="AV521" s="143"/>
      <c r="AW521" s="143"/>
      <c r="AX521" s="143"/>
      <c r="AY521" s="143"/>
      <c r="AZ521" s="143"/>
      <c r="BA521" s="143"/>
      <c r="BB521" s="143"/>
      <c r="BC521" s="143"/>
      <c r="BD521" s="143"/>
      <c r="BE521" s="143"/>
      <c r="BF521" s="143"/>
      <c r="BG521" s="143"/>
      <c r="BH521" s="143"/>
      <c r="BI521" s="143"/>
      <c r="BJ521" s="143"/>
      <c r="BK521" s="143"/>
      <c r="BL521" s="143"/>
      <c r="BM521" s="143"/>
      <c r="BN521" s="143"/>
      <c r="BO521" s="143"/>
      <c r="BP521" s="143"/>
      <c r="BQ521" s="143"/>
      <c r="BR521" s="143"/>
      <c r="BS521" s="143"/>
      <c r="BT521" s="143"/>
    </row>
    <row r="522" spans="1:72" x14ac:dyDescent="0.35">
      <c r="A522" s="185"/>
      <c r="B522" s="179"/>
      <c r="C522" s="185"/>
      <c r="D522" s="185"/>
      <c r="E522" s="185"/>
      <c r="F522" s="185"/>
      <c r="G522" s="185"/>
      <c r="H522" s="185"/>
      <c r="I522" s="185"/>
      <c r="J522" s="185"/>
      <c r="K522" s="185"/>
      <c r="L522" s="185"/>
      <c r="M522" s="185"/>
      <c r="N522" s="185"/>
      <c r="O522" s="185"/>
      <c r="P522" s="185"/>
      <c r="Q522" s="185"/>
      <c r="R522" s="185"/>
      <c r="S522" s="185"/>
      <c r="T522" s="185"/>
      <c r="U522" s="185"/>
      <c r="V522" s="185"/>
      <c r="W522" s="185"/>
      <c r="X522" s="185"/>
      <c r="Y522" s="185"/>
      <c r="Z522" s="185"/>
      <c r="AA522" s="185"/>
      <c r="AB522" s="185"/>
      <c r="AC522" s="185"/>
      <c r="AD522" s="185"/>
      <c r="AE522" s="185"/>
      <c r="AF522" s="185"/>
      <c r="AG522" s="185"/>
      <c r="AH522" s="185"/>
      <c r="AI522" s="185"/>
      <c r="AJ522" s="185"/>
      <c r="AK522" s="185"/>
      <c r="AL522" s="201"/>
      <c r="AM522" s="167"/>
      <c r="AN522" s="143"/>
      <c r="AO522" s="143"/>
      <c r="AP522" s="143"/>
      <c r="AQ522" s="143"/>
      <c r="AR522" s="143"/>
      <c r="AS522" s="143"/>
      <c r="AT522" s="143"/>
      <c r="AU522" s="143"/>
      <c r="AV522" s="143"/>
      <c r="AW522" s="143"/>
      <c r="AX522" s="143"/>
      <c r="AY522" s="143"/>
      <c r="AZ522" s="143"/>
      <c r="BA522" s="143"/>
      <c r="BB522" s="143"/>
      <c r="BC522" s="143"/>
      <c r="BD522" s="143"/>
      <c r="BE522" s="143"/>
      <c r="BF522" s="143"/>
      <c r="BG522" s="143"/>
      <c r="BH522" s="143"/>
      <c r="BI522" s="143"/>
      <c r="BJ522" s="143"/>
      <c r="BK522" s="143"/>
      <c r="BL522" s="143"/>
      <c r="BM522" s="143"/>
      <c r="BN522" s="143"/>
      <c r="BO522" s="143"/>
      <c r="BP522" s="143"/>
      <c r="BQ522" s="143"/>
      <c r="BR522" s="143"/>
      <c r="BS522" s="143"/>
      <c r="BT522" s="143"/>
    </row>
    <row r="523" spans="1:72" x14ac:dyDescent="0.35">
      <c r="A523" s="185"/>
      <c r="B523" s="179"/>
      <c r="C523" s="185"/>
      <c r="D523" s="185"/>
      <c r="E523" s="185"/>
      <c r="F523" s="185"/>
      <c r="G523" s="185"/>
      <c r="H523" s="185"/>
      <c r="I523" s="185"/>
      <c r="J523" s="185"/>
      <c r="K523" s="185"/>
      <c r="L523" s="185"/>
      <c r="M523" s="185"/>
      <c r="N523" s="185"/>
      <c r="O523" s="185"/>
      <c r="P523" s="185"/>
      <c r="Q523" s="185"/>
      <c r="R523" s="185"/>
      <c r="S523" s="185"/>
      <c r="T523" s="185"/>
      <c r="U523" s="185"/>
      <c r="V523" s="185"/>
      <c r="W523" s="185"/>
      <c r="X523" s="185"/>
      <c r="Y523" s="185"/>
      <c r="Z523" s="185"/>
      <c r="AA523" s="185"/>
      <c r="AB523" s="185"/>
      <c r="AC523" s="185"/>
      <c r="AD523" s="185"/>
      <c r="AE523" s="185"/>
      <c r="AF523" s="185"/>
      <c r="AG523" s="185"/>
      <c r="AH523" s="185"/>
      <c r="AI523" s="185"/>
      <c r="AJ523" s="185"/>
      <c r="AK523" s="185"/>
      <c r="AL523" s="201"/>
      <c r="AM523" s="167"/>
      <c r="AN523" s="143"/>
      <c r="AO523" s="143"/>
      <c r="AP523" s="143"/>
      <c r="AQ523" s="143"/>
      <c r="AR523" s="143"/>
      <c r="AS523" s="143"/>
      <c r="AT523" s="143"/>
      <c r="AU523" s="143"/>
      <c r="AV523" s="143"/>
      <c r="AW523" s="143"/>
      <c r="AX523" s="143"/>
      <c r="AY523" s="143"/>
      <c r="AZ523" s="143"/>
      <c r="BA523" s="143"/>
      <c r="BB523" s="143"/>
      <c r="BC523" s="143"/>
      <c r="BD523" s="143"/>
      <c r="BE523" s="143"/>
      <c r="BF523" s="143"/>
      <c r="BG523" s="143"/>
      <c r="BH523" s="143"/>
      <c r="BI523" s="143"/>
      <c r="BJ523" s="143"/>
      <c r="BK523" s="143"/>
      <c r="BL523" s="143"/>
      <c r="BM523" s="143"/>
      <c r="BN523" s="143"/>
      <c r="BO523" s="143"/>
      <c r="BP523" s="143"/>
      <c r="BQ523" s="143"/>
      <c r="BR523" s="143"/>
      <c r="BS523" s="143"/>
      <c r="BT523" s="143"/>
    </row>
    <row r="524" spans="1:72" x14ac:dyDescent="0.35">
      <c r="A524" s="185"/>
      <c r="B524" s="179"/>
      <c r="C524" s="185"/>
      <c r="D524" s="185"/>
      <c r="E524" s="185"/>
      <c r="F524" s="185"/>
      <c r="G524" s="185"/>
      <c r="H524" s="185"/>
      <c r="I524" s="185"/>
      <c r="J524" s="185"/>
      <c r="K524" s="185"/>
      <c r="L524" s="185"/>
      <c r="M524" s="185"/>
      <c r="N524" s="185"/>
      <c r="O524" s="185"/>
      <c r="P524" s="185"/>
      <c r="Q524" s="185"/>
      <c r="R524" s="185"/>
      <c r="S524" s="185"/>
      <c r="T524" s="185"/>
      <c r="U524" s="185"/>
      <c r="V524" s="185"/>
      <c r="W524" s="185"/>
      <c r="X524" s="185"/>
      <c r="Y524" s="185"/>
      <c r="Z524" s="185"/>
      <c r="AA524" s="185"/>
      <c r="AB524" s="185"/>
      <c r="AC524" s="185"/>
      <c r="AD524" s="185"/>
      <c r="AE524" s="185"/>
      <c r="AF524" s="185"/>
      <c r="AG524" s="185"/>
      <c r="AH524" s="185"/>
      <c r="AI524" s="185"/>
      <c r="AJ524" s="185"/>
      <c r="AK524" s="185"/>
      <c r="AL524" s="201"/>
      <c r="AM524" s="167"/>
      <c r="AN524" s="143"/>
      <c r="AO524" s="143"/>
      <c r="AP524" s="143"/>
      <c r="AQ524" s="143"/>
      <c r="AR524" s="143"/>
      <c r="AS524" s="143"/>
      <c r="AT524" s="143"/>
      <c r="AU524" s="143"/>
      <c r="AV524" s="143"/>
      <c r="AW524" s="143"/>
      <c r="AX524" s="143"/>
      <c r="AY524" s="143"/>
      <c r="AZ524" s="143"/>
      <c r="BA524" s="143"/>
      <c r="BB524" s="143"/>
      <c r="BC524" s="143"/>
      <c r="BD524" s="143"/>
      <c r="BE524" s="143"/>
      <c r="BF524" s="143"/>
      <c r="BG524" s="143"/>
      <c r="BH524" s="143"/>
      <c r="BI524" s="143"/>
      <c r="BJ524" s="143"/>
      <c r="BK524" s="143"/>
      <c r="BL524" s="143"/>
      <c r="BM524" s="143"/>
      <c r="BN524" s="143"/>
      <c r="BO524" s="143"/>
      <c r="BP524" s="143"/>
      <c r="BQ524" s="143"/>
      <c r="BR524" s="143"/>
      <c r="BS524" s="143"/>
      <c r="BT524" s="143"/>
    </row>
    <row r="525" spans="1:72" x14ac:dyDescent="0.35">
      <c r="A525" s="185"/>
      <c r="B525" s="179"/>
      <c r="C525" s="185"/>
      <c r="D525" s="185"/>
      <c r="E525" s="185"/>
      <c r="F525" s="185"/>
      <c r="G525" s="185"/>
      <c r="H525" s="185"/>
      <c r="I525" s="185"/>
      <c r="J525" s="185"/>
      <c r="K525" s="185"/>
      <c r="L525" s="185"/>
      <c r="M525" s="185"/>
      <c r="N525" s="185"/>
      <c r="O525" s="185"/>
      <c r="P525" s="185"/>
      <c r="Q525" s="185"/>
      <c r="R525" s="185"/>
      <c r="S525" s="185"/>
      <c r="T525" s="185"/>
      <c r="U525" s="185"/>
      <c r="V525" s="185"/>
      <c r="W525" s="185"/>
      <c r="X525" s="185"/>
      <c r="Y525" s="185"/>
      <c r="Z525" s="185"/>
      <c r="AA525" s="185"/>
      <c r="AB525" s="185"/>
      <c r="AC525" s="185"/>
      <c r="AD525" s="185"/>
      <c r="AE525" s="185"/>
      <c r="AF525" s="185"/>
      <c r="AG525" s="185"/>
      <c r="AH525" s="185"/>
      <c r="AI525" s="185"/>
      <c r="AJ525" s="185"/>
      <c r="AK525" s="185"/>
      <c r="AL525" s="201"/>
      <c r="AM525" s="167"/>
      <c r="AN525" s="143"/>
      <c r="AO525" s="143"/>
      <c r="AP525" s="143"/>
      <c r="AQ525" s="143"/>
      <c r="AR525" s="143"/>
      <c r="AS525" s="143"/>
      <c r="AT525" s="143"/>
      <c r="AU525" s="143"/>
      <c r="AV525" s="143"/>
      <c r="AW525" s="143"/>
      <c r="AX525" s="143"/>
      <c r="AY525" s="143"/>
      <c r="AZ525" s="143"/>
      <c r="BA525" s="143"/>
      <c r="BB525" s="143"/>
      <c r="BC525" s="143"/>
      <c r="BD525" s="143"/>
      <c r="BE525" s="143"/>
      <c r="BF525" s="143"/>
      <c r="BG525" s="143"/>
      <c r="BH525" s="143"/>
      <c r="BI525" s="143"/>
      <c r="BJ525" s="143"/>
      <c r="BK525" s="143"/>
      <c r="BL525" s="143"/>
      <c r="BM525" s="143"/>
      <c r="BN525" s="143"/>
      <c r="BO525" s="143"/>
      <c r="BP525" s="143"/>
      <c r="BQ525" s="143"/>
      <c r="BR525" s="143"/>
      <c r="BS525" s="143"/>
      <c r="BT525" s="143"/>
    </row>
    <row r="526" spans="1:72" x14ac:dyDescent="0.35">
      <c r="A526" s="185"/>
      <c r="B526" s="179"/>
      <c r="C526" s="185"/>
      <c r="D526" s="185"/>
      <c r="E526" s="185"/>
      <c r="F526" s="185"/>
      <c r="G526" s="185"/>
      <c r="H526" s="185"/>
      <c r="I526" s="185"/>
      <c r="J526" s="185"/>
      <c r="K526" s="185"/>
      <c r="L526" s="185"/>
      <c r="M526" s="185"/>
      <c r="N526" s="185"/>
      <c r="O526" s="185"/>
      <c r="P526" s="185"/>
      <c r="Q526" s="185"/>
      <c r="R526" s="185"/>
      <c r="S526" s="185"/>
      <c r="T526" s="185"/>
      <c r="U526" s="185"/>
      <c r="V526" s="185"/>
      <c r="W526" s="185"/>
      <c r="X526" s="185"/>
      <c r="Y526" s="185"/>
      <c r="Z526" s="185"/>
      <c r="AA526" s="185"/>
      <c r="AB526" s="185"/>
      <c r="AC526" s="185"/>
      <c r="AD526" s="185"/>
      <c r="AE526" s="185"/>
      <c r="AF526" s="185"/>
      <c r="AG526" s="185"/>
      <c r="AH526" s="185"/>
      <c r="AI526" s="185"/>
      <c r="AJ526" s="185"/>
      <c r="AK526" s="185"/>
      <c r="AL526" s="201"/>
      <c r="AM526" s="167"/>
      <c r="AN526" s="143"/>
      <c r="AO526" s="143"/>
      <c r="AP526" s="143"/>
      <c r="AQ526" s="143"/>
      <c r="AR526" s="143"/>
      <c r="AS526" s="143"/>
      <c r="AT526" s="143"/>
      <c r="AU526" s="143"/>
      <c r="AV526" s="143"/>
      <c r="AW526" s="143"/>
      <c r="AX526" s="143"/>
      <c r="AY526" s="143"/>
      <c r="AZ526" s="143"/>
      <c r="BA526" s="143"/>
      <c r="BB526" s="143"/>
      <c r="BC526" s="143"/>
      <c r="BD526" s="143"/>
      <c r="BE526" s="143"/>
      <c r="BF526" s="143"/>
      <c r="BG526" s="143"/>
      <c r="BH526" s="143"/>
      <c r="BI526" s="143"/>
      <c r="BJ526" s="143"/>
      <c r="BK526" s="143"/>
      <c r="BL526" s="143"/>
      <c r="BM526" s="143"/>
      <c r="BN526" s="143"/>
      <c r="BO526" s="143"/>
      <c r="BP526" s="143"/>
      <c r="BQ526" s="143"/>
      <c r="BR526" s="143"/>
      <c r="BS526" s="143"/>
      <c r="BT526" s="143"/>
    </row>
    <row r="527" spans="1:72" x14ac:dyDescent="0.35">
      <c r="A527" s="185"/>
      <c r="B527" s="179"/>
      <c r="C527" s="185"/>
      <c r="D527" s="185"/>
      <c r="E527" s="185"/>
      <c r="F527" s="185"/>
      <c r="G527" s="185"/>
      <c r="H527" s="185"/>
      <c r="I527" s="185"/>
      <c r="J527" s="185"/>
      <c r="K527" s="185"/>
      <c r="L527" s="185"/>
      <c r="M527" s="185"/>
      <c r="N527" s="185"/>
      <c r="O527" s="185"/>
      <c r="P527" s="185"/>
      <c r="Q527" s="185"/>
      <c r="R527" s="185"/>
      <c r="S527" s="185"/>
      <c r="T527" s="185"/>
      <c r="U527" s="185"/>
      <c r="V527" s="185"/>
      <c r="W527" s="185"/>
      <c r="X527" s="185"/>
      <c r="Y527" s="185"/>
      <c r="Z527" s="185"/>
      <c r="AA527" s="185"/>
      <c r="AB527" s="185"/>
      <c r="AC527" s="185"/>
      <c r="AD527" s="185"/>
      <c r="AE527" s="185"/>
      <c r="AF527" s="185"/>
      <c r="AG527" s="185"/>
      <c r="AH527" s="185"/>
      <c r="AI527" s="185"/>
      <c r="AJ527" s="185"/>
      <c r="AK527" s="185"/>
      <c r="AL527" s="201"/>
      <c r="AM527" s="167"/>
      <c r="AN527" s="143"/>
      <c r="AO527" s="143"/>
      <c r="AP527" s="143"/>
      <c r="AQ527" s="143"/>
      <c r="AR527" s="143"/>
      <c r="AS527" s="143"/>
      <c r="AT527" s="143"/>
      <c r="AU527" s="143"/>
      <c r="AV527" s="143"/>
      <c r="AW527" s="143"/>
      <c r="AX527" s="143"/>
      <c r="AY527" s="143"/>
      <c r="AZ527" s="143"/>
      <c r="BA527" s="143"/>
      <c r="BB527" s="143"/>
      <c r="BC527" s="143"/>
      <c r="BD527" s="143"/>
      <c r="BE527" s="143"/>
      <c r="BF527" s="143"/>
      <c r="BG527" s="143"/>
      <c r="BH527" s="143"/>
      <c r="BI527" s="143"/>
      <c r="BJ527" s="143"/>
      <c r="BK527" s="143"/>
      <c r="BL527" s="143"/>
      <c r="BM527" s="143"/>
      <c r="BN527" s="143"/>
      <c r="BO527" s="143"/>
      <c r="BP527" s="143"/>
      <c r="BQ527" s="143"/>
      <c r="BR527" s="143"/>
      <c r="BS527" s="143"/>
      <c r="BT527" s="143"/>
    </row>
    <row r="528" spans="1:72" x14ac:dyDescent="0.35">
      <c r="A528" s="185"/>
      <c r="B528" s="179"/>
      <c r="C528" s="185"/>
      <c r="D528" s="185"/>
      <c r="E528" s="185"/>
      <c r="F528" s="185"/>
      <c r="G528" s="185"/>
      <c r="H528" s="185"/>
      <c r="I528" s="185"/>
      <c r="J528" s="185"/>
      <c r="K528" s="185"/>
      <c r="L528" s="185"/>
      <c r="M528" s="185"/>
      <c r="N528" s="185"/>
      <c r="O528" s="185"/>
      <c r="P528" s="185"/>
      <c r="Q528" s="185"/>
      <c r="R528" s="185"/>
      <c r="S528" s="185"/>
      <c r="T528" s="185"/>
      <c r="U528" s="185"/>
      <c r="V528" s="185"/>
      <c r="W528" s="185"/>
      <c r="X528" s="185"/>
      <c r="Y528" s="185"/>
      <c r="Z528" s="185"/>
      <c r="AA528" s="185"/>
      <c r="AB528" s="185"/>
      <c r="AC528" s="185"/>
      <c r="AD528" s="185"/>
      <c r="AE528" s="185"/>
      <c r="AF528" s="185"/>
      <c r="AG528" s="185"/>
      <c r="AH528" s="185"/>
      <c r="AI528" s="185"/>
      <c r="AJ528" s="185"/>
      <c r="AK528" s="185"/>
      <c r="AL528" s="201"/>
      <c r="AM528" s="167"/>
      <c r="AN528" s="143"/>
      <c r="AO528" s="143"/>
      <c r="AP528" s="143"/>
      <c r="AQ528" s="143"/>
      <c r="AR528" s="143"/>
      <c r="AS528" s="143"/>
      <c r="AT528" s="143"/>
      <c r="AU528" s="143"/>
      <c r="AV528" s="143"/>
      <c r="AW528" s="143"/>
      <c r="AX528" s="143"/>
      <c r="AY528" s="143"/>
      <c r="AZ528" s="143"/>
      <c r="BA528" s="143"/>
      <c r="BB528" s="143"/>
      <c r="BC528" s="143"/>
      <c r="BD528" s="143"/>
      <c r="BE528" s="143"/>
      <c r="BF528" s="143"/>
      <c r="BG528" s="143"/>
      <c r="BH528" s="143"/>
      <c r="BI528" s="143"/>
      <c r="BJ528" s="143"/>
      <c r="BK528" s="143"/>
      <c r="BL528" s="143"/>
      <c r="BM528" s="143"/>
      <c r="BN528" s="143"/>
      <c r="BO528" s="143"/>
      <c r="BP528" s="143"/>
      <c r="BQ528" s="143"/>
      <c r="BR528" s="143"/>
      <c r="BS528" s="143"/>
      <c r="BT528" s="143"/>
    </row>
    <row r="529" spans="1:72" x14ac:dyDescent="0.35">
      <c r="A529" s="185"/>
      <c r="B529" s="179"/>
      <c r="C529" s="185"/>
      <c r="D529" s="185"/>
      <c r="E529" s="185"/>
      <c r="F529" s="185"/>
      <c r="G529" s="185"/>
      <c r="H529" s="185"/>
      <c r="I529" s="185"/>
      <c r="J529" s="185"/>
      <c r="K529" s="185"/>
      <c r="L529" s="185"/>
      <c r="M529" s="185"/>
      <c r="N529" s="185"/>
      <c r="O529" s="185"/>
      <c r="P529" s="185"/>
      <c r="Q529" s="185"/>
      <c r="R529" s="185"/>
      <c r="S529" s="185"/>
      <c r="T529" s="185"/>
      <c r="U529" s="185"/>
      <c r="V529" s="185"/>
      <c r="W529" s="185"/>
      <c r="X529" s="185"/>
      <c r="Y529" s="185"/>
      <c r="Z529" s="185"/>
      <c r="AA529" s="185"/>
      <c r="AB529" s="185"/>
      <c r="AC529" s="185"/>
      <c r="AD529" s="185"/>
      <c r="AE529" s="185"/>
      <c r="AF529" s="185"/>
      <c r="AG529" s="185"/>
      <c r="AH529" s="185"/>
      <c r="AI529" s="185"/>
      <c r="AJ529" s="185"/>
      <c r="AK529" s="185"/>
      <c r="AL529" s="201"/>
      <c r="AM529" s="167"/>
      <c r="AN529" s="143"/>
      <c r="AO529" s="143"/>
      <c r="AP529" s="143"/>
      <c r="AQ529" s="143"/>
      <c r="AR529" s="143"/>
      <c r="AS529" s="143"/>
      <c r="AT529" s="143"/>
      <c r="AU529" s="143"/>
      <c r="AV529" s="143"/>
      <c r="AW529" s="143"/>
      <c r="AX529" s="143"/>
      <c r="AY529" s="143"/>
      <c r="AZ529" s="143"/>
      <c r="BA529" s="143"/>
      <c r="BB529" s="143"/>
      <c r="BC529" s="143"/>
      <c r="BD529" s="143"/>
      <c r="BE529" s="143"/>
      <c r="BF529" s="143"/>
      <c r="BG529" s="143"/>
      <c r="BH529" s="143"/>
      <c r="BI529" s="143"/>
      <c r="BJ529" s="143"/>
      <c r="BK529" s="143"/>
      <c r="BL529" s="143"/>
      <c r="BM529" s="143"/>
      <c r="BN529" s="143"/>
      <c r="BO529" s="143"/>
      <c r="BP529" s="143"/>
      <c r="BQ529" s="143"/>
      <c r="BR529" s="143"/>
      <c r="BS529" s="143"/>
      <c r="BT529" s="143"/>
    </row>
    <row r="530" spans="1:72" x14ac:dyDescent="0.35">
      <c r="A530" s="185"/>
      <c r="B530" s="179"/>
      <c r="C530" s="185"/>
      <c r="D530" s="185"/>
      <c r="E530" s="185"/>
      <c r="F530" s="185"/>
      <c r="G530" s="185"/>
      <c r="H530" s="185"/>
      <c r="I530" s="185"/>
      <c r="J530" s="185"/>
      <c r="K530" s="185"/>
      <c r="L530" s="185"/>
      <c r="M530" s="185"/>
      <c r="N530" s="185"/>
      <c r="O530" s="185"/>
      <c r="P530" s="185"/>
      <c r="Q530" s="185"/>
      <c r="R530" s="185"/>
      <c r="S530" s="185"/>
      <c r="T530" s="185"/>
      <c r="U530" s="185"/>
      <c r="V530" s="185"/>
      <c r="W530" s="185"/>
      <c r="X530" s="185"/>
      <c r="Y530" s="185"/>
      <c r="Z530" s="185"/>
      <c r="AA530" s="185"/>
      <c r="AB530" s="185"/>
      <c r="AC530" s="185"/>
      <c r="AD530" s="185"/>
      <c r="AE530" s="185"/>
      <c r="AF530" s="185"/>
      <c r="AG530" s="185"/>
      <c r="AH530" s="185"/>
      <c r="AI530" s="185"/>
      <c r="AJ530" s="185"/>
      <c r="AK530" s="185"/>
      <c r="AL530" s="201"/>
      <c r="AM530" s="167"/>
      <c r="AN530" s="143"/>
      <c r="AO530" s="143"/>
      <c r="AP530" s="143"/>
      <c r="AQ530" s="143"/>
      <c r="AR530" s="143"/>
      <c r="AS530" s="143"/>
      <c r="AT530" s="143"/>
      <c r="AU530" s="143"/>
      <c r="AV530" s="143"/>
      <c r="AW530" s="143"/>
      <c r="AX530" s="143"/>
      <c r="AY530" s="143"/>
      <c r="AZ530" s="143"/>
      <c r="BA530" s="143"/>
      <c r="BB530" s="143"/>
      <c r="BC530" s="143"/>
      <c r="BD530" s="143"/>
      <c r="BE530" s="143"/>
      <c r="BF530" s="143"/>
      <c r="BG530" s="143"/>
      <c r="BH530" s="143"/>
      <c r="BI530" s="143"/>
      <c r="BJ530" s="143"/>
      <c r="BK530" s="143"/>
      <c r="BL530" s="143"/>
      <c r="BM530" s="143"/>
      <c r="BN530" s="143"/>
      <c r="BO530" s="143"/>
      <c r="BP530" s="143"/>
      <c r="BQ530" s="143"/>
      <c r="BR530" s="143"/>
      <c r="BS530" s="143"/>
      <c r="BT530" s="143"/>
    </row>
    <row r="531" spans="1:72" x14ac:dyDescent="0.35">
      <c r="A531" s="185"/>
      <c r="B531" s="179"/>
      <c r="C531" s="185"/>
      <c r="D531" s="185"/>
      <c r="E531" s="185"/>
      <c r="F531" s="185"/>
      <c r="G531" s="185"/>
      <c r="H531" s="185"/>
      <c r="I531" s="185"/>
      <c r="J531" s="185"/>
      <c r="K531" s="185"/>
      <c r="L531" s="185"/>
      <c r="M531" s="185"/>
      <c r="N531" s="185"/>
      <c r="O531" s="185"/>
      <c r="P531" s="185"/>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201"/>
      <c r="AM531" s="167"/>
      <c r="AN531" s="143"/>
      <c r="AO531" s="143"/>
      <c r="AP531" s="143"/>
      <c r="AQ531" s="143"/>
      <c r="AR531" s="143"/>
      <c r="AS531" s="143"/>
      <c r="AT531" s="143"/>
      <c r="AU531" s="143"/>
      <c r="AV531" s="143"/>
      <c r="AW531" s="143"/>
      <c r="AX531" s="143"/>
      <c r="AY531" s="143"/>
      <c r="AZ531" s="143"/>
      <c r="BA531" s="143"/>
      <c r="BB531" s="143"/>
      <c r="BC531" s="143"/>
      <c r="BD531" s="143"/>
      <c r="BE531" s="143"/>
      <c r="BF531" s="143"/>
      <c r="BG531" s="143"/>
      <c r="BH531" s="143"/>
      <c r="BI531" s="143"/>
      <c r="BJ531" s="143"/>
      <c r="BK531" s="143"/>
      <c r="BL531" s="143"/>
      <c r="BM531" s="143"/>
      <c r="BN531" s="143"/>
      <c r="BO531" s="143"/>
      <c r="BP531" s="143"/>
      <c r="BQ531" s="143"/>
      <c r="BR531" s="143"/>
      <c r="BS531" s="143"/>
      <c r="BT531" s="143"/>
    </row>
    <row r="532" spans="1:72" x14ac:dyDescent="0.35">
      <c r="A532" s="185"/>
      <c r="B532" s="179"/>
      <c r="C532" s="185"/>
      <c r="D532" s="185"/>
      <c r="E532" s="185"/>
      <c r="F532" s="185"/>
      <c r="G532" s="185"/>
      <c r="H532" s="185"/>
      <c r="I532" s="185"/>
      <c r="J532" s="185"/>
      <c r="K532" s="185"/>
      <c r="L532" s="185"/>
      <c r="M532" s="185"/>
      <c r="N532" s="185"/>
      <c r="O532" s="185"/>
      <c r="P532" s="185"/>
      <c r="Q532" s="185"/>
      <c r="R532" s="185"/>
      <c r="S532" s="185"/>
      <c r="T532" s="185"/>
      <c r="U532" s="185"/>
      <c r="V532" s="185"/>
      <c r="W532" s="185"/>
      <c r="X532" s="185"/>
      <c r="Y532" s="185"/>
      <c r="Z532" s="185"/>
      <c r="AA532" s="185"/>
      <c r="AB532" s="185"/>
      <c r="AC532" s="185"/>
      <c r="AD532" s="185"/>
      <c r="AE532" s="185"/>
      <c r="AF532" s="185"/>
      <c r="AG532" s="185"/>
      <c r="AH532" s="185"/>
      <c r="AI532" s="185"/>
      <c r="AJ532" s="185"/>
      <c r="AK532" s="185"/>
      <c r="AL532" s="201"/>
      <c r="AM532" s="167"/>
      <c r="AN532" s="143"/>
      <c r="AO532" s="143"/>
      <c r="AP532" s="143"/>
      <c r="AQ532" s="143"/>
      <c r="AR532" s="143"/>
      <c r="AS532" s="143"/>
      <c r="AT532" s="143"/>
      <c r="AU532" s="143"/>
      <c r="AV532" s="143"/>
      <c r="AW532" s="143"/>
      <c r="AX532" s="143"/>
      <c r="AY532" s="143"/>
      <c r="AZ532" s="143"/>
      <c r="BA532" s="143"/>
      <c r="BB532" s="143"/>
      <c r="BC532" s="143"/>
      <c r="BD532" s="143"/>
      <c r="BE532" s="143"/>
      <c r="BF532" s="143"/>
      <c r="BG532" s="143"/>
      <c r="BH532" s="143"/>
      <c r="BI532" s="143"/>
      <c r="BJ532" s="143"/>
      <c r="BK532" s="143"/>
      <c r="BL532" s="143"/>
      <c r="BM532" s="143"/>
      <c r="BN532" s="143"/>
      <c r="BO532" s="143"/>
      <c r="BP532" s="143"/>
      <c r="BQ532" s="143"/>
      <c r="BR532" s="143"/>
      <c r="BS532" s="143"/>
      <c r="BT532" s="143"/>
    </row>
    <row r="533" spans="1:72" x14ac:dyDescent="0.35">
      <c r="A533" s="185"/>
      <c r="B533" s="179"/>
      <c r="C533" s="185"/>
      <c r="D533" s="185"/>
      <c r="E533" s="185"/>
      <c r="F533" s="185"/>
      <c r="G533" s="185"/>
      <c r="H533" s="185"/>
      <c r="I533" s="185"/>
      <c r="J533" s="185"/>
      <c r="K533" s="185"/>
      <c r="L533" s="185"/>
      <c r="M533" s="185"/>
      <c r="N533" s="185"/>
      <c r="O533" s="185"/>
      <c r="P533" s="185"/>
      <c r="Q533" s="185"/>
      <c r="R533" s="185"/>
      <c r="S533" s="185"/>
      <c r="T533" s="185"/>
      <c r="U533" s="185"/>
      <c r="V533" s="185"/>
      <c r="W533" s="185"/>
      <c r="X533" s="185"/>
      <c r="Y533" s="185"/>
      <c r="Z533" s="185"/>
      <c r="AA533" s="185"/>
      <c r="AB533" s="185"/>
      <c r="AC533" s="185"/>
      <c r="AD533" s="185"/>
      <c r="AE533" s="185"/>
      <c r="AF533" s="185"/>
      <c r="AG533" s="185"/>
      <c r="AH533" s="185"/>
      <c r="AI533" s="185"/>
      <c r="AJ533" s="185"/>
      <c r="AK533" s="185"/>
      <c r="AL533" s="201"/>
      <c r="AM533" s="167"/>
      <c r="AN533" s="143"/>
      <c r="AO533" s="143"/>
      <c r="AP533" s="143"/>
      <c r="AQ533" s="143"/>
      <c r="AR533" s="143"/>
      <c r="AS533" s="143"/>
      <c r="AT533" s="143"/>
      <c r="AU533" s="143"/>
      <c r="AV533" s="143"/>
      <c r="AW533" s="143"/>
      <c r="AX533" s="143"/>
      <c r="AY533" s="143"/>
      <c r="AZ533" s="143"/>
      <c r="BA533" s="143"/>
      <c r="BB533" s="143"/>
      <c r="BC533" s="143"/>
      <c r="BD533" s="143"/>
      <c r="BE533" s="143"/>
      <c r="BF533" s="143"/>
      <c r="BG533" s="143"/>
      <c r="BH533" s="143"/>
      <c r="BI533" s="143"/>
      <c r="BJ533" s="143"/>
      <c r="BK533" s="143"/>
      <c r="BL533" s="143"/>
      <c r="BM533" s="143"/>
      <c r="BN533" s="143"/>
      <c r="BO533" s="143"/>
      <c r="BP533" s="143"/>
      <c r="BQ533" s="143"/>
      <c r="BR533" s="143"/>
      <c r="BS533" s="143"/>
      <c r="BT533" s="143"/>
    </row>
    <row r="534" spans="1:72" x14ac:dyDescent="0.35">
      <c r="A534" s="185"/>
      <c r="B534" s="179"/>
      <c r="C534" s="185"/>
      <c r="D534" s="185"/>
      <c r="E534" s="185"/>
      <c r="F534" s="185"/>
      <c r="G534" s="185"/>
      <c r="H534" s="185"/>
      <c r="I534" s="185"/>
      <c r="J534" s="185"/>
      <c r="K534" s="185"/>
      <c r="L534" s="185"/>
      <c r="M534" s="185"/>
      <c r="N534" s="185"/>
      <c r="O534" s="185"/>
      <c r="P534" s="185"/>
      <c r="Q534" s="185"/>
      <c r="R534" s="185"/>
      <c r="S534" s="185"/>
      <c r="T534" s="185"/>
      <c r="U534" s="185"/>
      <c r="V534" s="185"/>
      <c r="W534" s="185"/>
      <c r="X534" s="185"/>
      <c r="Y534" s="185"/>
      <c r="Z534" s="185"/>
      <c r="AA534" s="185"/>
      <c r="AB534" s="185"/>
      <c r="AC534" s="185"/>
      <c r="AD534" s="185"/>
      <c r="AE534" s="185"/>
      <c r="AF534" s="185"/>
      <c r="AG534" s="185"/>
      <c r="AH534" s="185"/>
      <c r="AI534" s="185"/>
      <c r="AJ534" s="185"/>
      <c r="AK534" s="185"/>
      <c r="AL534" s="201"/>
      <c r="AM534" s="167"/>
      <c r="AN534" s="143"/>
      <c r="AO534" s="143"/>
      <c r="AP534" s="143"/>
      <c r="AQ534" s="143"/>
      <c r="AR534" s="143"/>
      <c r="AS534" s="143"/>
      <c r="AT534" s="143"/>
      <c r="AU534" s="143"/>
      <c r="AV534" s="143"/>
      <c r="AW534" s="143"/>
      <c r="AX534" s="143"/>
      <c r="AY534" s="143"/>
      <c r="AZ534" s="143"/>
      <c r="BA534" s="143"/>
      <c r="BB534" s="143"/>
      <c r="BC534" s="143"/>
      <c r="BD534" s="143"/>
      <c r="BE534" s="143"/>
      <c r="BF534" s="143"/>
      <c r="BG534" s="143"/>
      <c r="BH534" s="143"/>
      <c r="BI534" s="143"/>
      <c r="BJ534" s="143"/>
      <c r="BK534" s="143"/>
      <c r="BL534" s="143"/>
      <c r="BM534" s="143"/>
      <c r="BN534" s="143"/>
      <c r="BO534" s="143"/>
      <c r="BP534" s="143"/>
      <c r="BQ534" s="143"/>
      <c r="BR534" s="143"/>
      <c r="BS534" s="143"/>
      <c r="BT534" s="143"/>
    </row>
    <row r="535" spans="1:72" x14ac:dyDescent="0.35">
      <c r="A535" s="185"/>
      <c r="B535" s="179"/>
      <c r="C535" s="185"/>
      <c r="D535" s="185"/>
      <c r="E535" s="185"/>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201"/>
      <c r="AM535" s="167"/>
      <c r="AN535" s="143"/>
      <c r="AO535" s="143"/>
      <c r="AP535" s="143"/>
      <c r="AQ535" s="143"/>
      <c r="AR535" s="143"/>
      <c r="AS535" s="143"/>
      <c r="AT535" s="143"/>
      <c r="AU535" s="143"/>
      <c r="AV535" s="143"/>
      <c r="AW535" s="143"/>
      <c r="AX535" s="143"/>
      <c r="AY535" s="143"/>
      <c r="AZ535" s="143"/>
      <c r="BA535" s="143"/>
      <c r="BB535" s="143"/>
      <c r="BC535" s="143"/>
      <c r="BD535" s="143"/>
      <c r="BE535" s="143"/>
      <c r="BF535" s="143"/>
      <c r="BG535" s="143"/>
      <c r="BH535" s="143"/>
      <c r="BI535" s="143"/>
      <c r="BJ535" s="143"/>
      <c r="BK535" s="143"/>
      <c r="BL535" s="143"/>
      <c r="BM535" s="143"/>
      <c r="BN535" s="143"/>
      <c r="BO535" s="143"/>
      <c r="BP535" s="143"/>
      <c r="BQ535" s="143"/>
      <c r="BR535" s="143"/>
      <c r="BS535" s="143"/>
      <c r="BT535" s="143"/>
    </row>
    <row r="536" spans="1:72" x14ac:dyDescent="0.35">
      <c r="A536" s="185"/>
      <c r="B536" s="179"/>
      <c r="C536" s="185"/>
      <c r="D536" s="185"/>
      <c r="E536" s="185"/>
      <c r="F536" s="185"/>
      <c r="G536" s="185"/>
      <c r="H536" s="185"/>
      <c r="I536" s="185"/>
      <c r="J536" s="185"/>
      <c r="K536" s="185"/>
      <c r="L536" s="185"/>
      <c r="M536" s="185"/>
      <c r="N536" s="185"/>
      <c r="O536" s="185"/>
      <c r="P536" s="185"/>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5"/>
      <c r="AL536" s="201"/>
      <c r="AM536" s="167"/>
      <c r="AN536" s="143"/>
      <c r="AO536" s="143"/>
      <c r="AP536" s="143"/>
      <c r="AQ536" s="143"/>
      <c r="AR536" s="143"/>
      <c r="AS536" s="143"/>
      <c r="AT536" s="143"/>
      <c r="AU536" s="143"/>
      <c r="AV536" s="143"/>
      <c r="AW536" s="143"/>
      <c r="AX536" s="143"/>
      <c r="AY536" s="143"/>
      <c r="AZ536" s="143"/>
      <c r="BA536" s="143"/>
      <c r="BB536" s="143"/>
      <c r="BC536" s="143"/>
      <c r="BD536" s="143"/>
      <c r="BE536" s="143"/>
      <c r="BF536" s="143"/>
      <c r="BG536" s="143"/>
      <c r="BH536" s="143"/>
      <c r="BI536" s="143"/>
      <c r="BJ536" s="143"/>
      <c r="BK536" s="143"/>
      <c r="BL536" s="143"/>
      <c r="BM536" s="143"/>
      <c r="BN536" s="143"/>
      <c r="BO536" s="143"/>
      <c r="BP536" s="143"/>
      <c r="BQ536" s="143"/>
      <c r="BR536" s="143"/>
      <c r="BS536" s="143"/>
      <c r="BT536" s="143"/>
    </row>
    <row r="537" spans="1:72" x14ac:dyDescent="0.35">
      <c r="A537" s="185"/>
      <c r="B537" s="179"/>
      <c r="C537" s="185"/>
      <c r="D537" s="185"/>
      <c r="E537" s="185"/>
      <c r="F537" s="185"/>
      <c r="G537" s="185"/>
      <c r="H537" s="185"/>
      <c r="I537" s="185"/>
      <c r="J537" s="185"/>
      <c r="K537" s="185"/>
      <c r="L537" s="185"/>
      <c r="M537" s="185"/>
      <c r="N537" s="185"/>
      <c r="O537" s="185"/>
      <c r="P537" s="185"/>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201"/>
      <c r="AM537" s="167"/>
      <c r="AN537" s="143"/>
      <c r="AO537" s="143"/>
      <c r="AP537" s="143"/>
      <c r="AQ537" s="143"/>
      <c r="AR537" s="143"/>
      <c r="AS537" s="143"/>
      <c r="AT537" s="143"/>
      <c r="AU537" s="143"/>
      <c r="AV537" s="143"/>
      <c r="AW537" s="143"/>
      <c r="AX537" s="143"/>
      <c r="AY537" s="143"/>
      <c r="AZ537" s="143"/>
      <c r="BA537" s="143"/>
      <c r="BB537" s="143"/>
      <c r="BC537" s="143"/>
      <c r="BD537" s="143"/>
      <c r="BE537" s="143"/>
      <c r="BF537" s="143"/>
      <c r="BG537" s="143"/>
      <c r="BH537" s="143"/>
      <c r="BI537" s="143"/>
      <c r="BJ537" s="143"/>
      <c r="BK537" s="143"/>
      <c r="BL537" s="143"/>
      <c r="BM537" s="143"/>
      <c r="BN537" s="143"/>
      <c r="BO537" s="143"/>
      <c r="BP537" s="143"/>
      <c r="BQ537" s="143"/>
      <c r="BR537" s="143"/>
      <c r="BS537" s="143"/>
      <c r="BT537" s="143"/>
    </row>
    <row r="538" spans="1:72" x14ac:dyDescent="0.35">
      <c r="A538" s="185"/>
      <c r="B538" s="179"/>
      <c r="C538" s="185"/>
      <c r="D538" s="185"/>
      <c r="E538" s="185"/>
      <c r="F538" s="185"/>
      <c r="G538" s="185"/>
      <c r="H538" s="185"/>
      <c r="I538" s="185"/>
      <c r="J538" s="185"/>
      <c r="K538" s="185"/>
      <c r="L538" s="185"/>
      <c r="M538" s="185"/>
      <c r="N538" s="185"/>
      <c r="O538" s="185"/>
      <c r="P538" s="185"/>
      <c r="Q538" s="185"/>
      <c r="R538" s="185"/>
      <c r="S538" s="185"/>
      <c r="T538" s="185"/>
      <c r="U538" s="185"/>
      <c r="V538" s="185"/>
      <c r="W538" s="185"/>
      <c r="X538" s="185"/>
      <c r="Y538" s="185"/>
      <c r="Z538" s="185"/>
      <c r="AA538" s="185"/>
      <c r="AB538" s="185"/>
      <c r="AC538" s="185"/>
      <c r="AD538" s="185"/>
      <c r="AE538" s="185"/>
      <c r="AF538" s="185"/>
      <c r="AG538" s="185"/>
      <c r="AH538" s="185"/>
      <c r="AI538" s="185"/>
      <c r="AJ538" s="185"/>
      <c r="AK538" s="185"/>
      <c r="AL538" s="201"/>
      <c r="AM538" s="167"/>
      <c r="AN538" s="143"/>
      <c r="AO538" s="143"/>
      <c r="AP538" s="143"/>
      <c r="AQ538" s="143"/>
      <c r="AR538" s="143"/>
      <c r="AS538" s="143"/>
      <c r="AT538" s="143"/>
      <c r="AU538" s="143"/>
      <c r="AV538" s="143"/>
      <c r="AW538" s="143"/>
      <c r="AX538" s="143"/>
      <c r="AY538" s="143"/>
      <c r="AZ538" s="143"/>
      <c r="BA538" s="143"/>
      <c r="BB538" s="143"/>
      <c r="BC538" s="143"/>
      <c r="BD538" s="143"/>
      <c r="BE538" s="143"/>
      <c r="BF538" s="143"/>
      <c r="BG538" s="143"/>
      <c r="BH538" s="143"/>
      <c r="BI538" s="143"/>
      <c r="BJ538" s="143"/>
      <c r="BK538" s="143"/>
      <c r="BL538" s="143"/>
      <c r="BM538" s="143"/>
      <c r="BN538" s="143"/>
      <c r="BO538" s="143"/>
      <c r="BP538" s="143"/>
      <c r="BQ538" s="143"/>
      <c r="BR538" s="143"/>
      <c r="BS538" s="143"/>
      <c r="BT538" s="143"/>
    </row>
    <row r="539" spans="1:72" x14ac:dyDescent="0.35">
      <c r="A539" s="203"/>
      <c r="AB539"/>
      <c r="AK539"/>
      <c r="AL539" s="204"/>
      <c r="AM539" s="167"/>
      <c r="AN539" s="143"/>
      <c r="AO539" s="143"/>
      <c r="AP539" s="143"/>
      <c r="AQ539" s="143"/>
      <c r="AR539" s="143"/>
      <c r="AS539" s="143"/>
      <c r="AT539" s="143"/>
      <c r="AU539" s="143"/>
      <c r="AV539" s="143"/>
      <c r="AW539" s="143"/>
      <c r="AX539" s="143"/>
      <c r="AY539" s="143"/>
      <c r="AZ539" s="143"/>
      <c r="BA539" s="143"/>
      <c r="BB539" s="143"/>
      <c r="BC539" s="143"/>
      <c r="BD539" s="143"/>
      <c r="BE539" s="143"/>
      <c r="BF539" s="143"/>
      <c r="BG539" s="143"/>
      <c r="BH539" s="143"/>
      <c r="BI539" s="143"/>
      <c r="BJ539" s="143"/>
      <c r="BK539" s="143"/>
      <c r="BL539" s="143"/>
      <c r="BM539" s="143"/>
    </row>
    <row r="540" spans="1:72" x14ac:dyDescent="0.35">
      <c r="A540" s="203"/>
      <c r="AB540"/>
      <c r="AK540"/>
      <c r="AL540" s="204"/>
      <c r="AM540" s="167"/>
      <c r="AN540" s="143"/>
      <c r="AO540" s="143"/>
      <c r="AP540" s="143"/>
      <c r="AQ540" s="143"/>
      <c r="AR540" s="143"/>
      <c r="AS540" s="143"/>
      <c r="AT540" s="143"/>
      <c r="AU540" s="143"/>
      <c r="AV540" s="143"/>
      <c r="AW540" s="143"/>
      <c r="AX540" s="143"/>
      <c r="AY540" s="143"/>
      <c r="AZ540" s="143"/>
      <c r="BA540" s="143"/>
      <c r="BB540" s="143"/>
      <c r="BC540" s="143"/>
      <c r="BD540" s="143"/>
      <c r="BE540" s="143"/>
      <c r="BF540" s="143"/>
      <c r="BG540" s="143"/>
      <c r="BH540" s="143"/>
      <c r="BI540" s="143"/>
      <c r="BJ540" s="143"/>
      <c r="BK540" s="143"/>
      <c r="BL540" s="143"/>
      <c r="BM540" s="143"/>
    </row>
    <row r="541" spans="1:72" x14ac:dyDescent="0.35">
      <c r="A541" s="203"/>
      <c r="AB541"/>
      <c r="AK541"/>
      <c r="AL541" s="204"/>
      <c r="AM541" s="167"/>
      <c r="AN541" s="143"/>
      <c r="AO541" s="143"/>
      <c r="AP541" s="143"/>
      <c r="AQ541" s="143"/>
      <c r="AR541" s="143"/>
      <c r="AS541" s="143"/>
      <c r="AT541" s="143"/>
      <c r="AU541" s="143"/>
      <c r="AV541" s="143"/>
      <c r="AW541" s="143"/>
      <c r="AX541" s="143"/>
      <c r="AY541" s="143"/>
      <c r="AZ541" s="143"/>
      <c r="BA541" s="143"/>
      <c r="BB541" s="143"/>
      <c r="BC541" s="143"/>
      <c r="BD541" s="143"/>
      <c r="BE541" s="143"/>
      <c r="BF541" s="143"/>
      <c r="BG541" s="143"/>
      <c r="BH541" s="143"/>
      <c r="BI541" s="143"/>
      <c r="BJ541" s="143"/>
      <c r="BK541" s="143"/>
      <c r="BL541" s="143"/>
      <c r="BM541" s="143"/>
    </row>
    <row r="542" spans="1:72" x14ac:dyDescent="0.35">
      <c r="A542" s="203"/>
      <c r="AB542"/>
      <c r="AK542"/>
      <c r="AL542" s="204"/>
      <c r="AM542" s="167"/>
      <c r="AN542" s="143"/>
      <c r="AO542" s="143"/>
      <c r="AP542" s="143"/>
      <c r="AQ542" s="143"/>
      <c r="AR542" s="143"/>
      <c r="AS542" s="143"/>
      <c r="AT542" s="143"/>
      <c r="AU542" s="143"/>
      <c r="AV542" s="143"/>
      <c r="AW542" s="143"/>
      <c r="AX542" s="143"/>
      <c r="AY542" s="143"/>
      <c r="AZ542" s="143"/>
      <c r="BA542" s="143"/>
      <c r="BB542" s="143"/>
      <c r="BC542" s="143"/>
      <c r="BD542" s="143"/>
      <c r="BE542" s="143"/>
      <c r="BF542" s="143"/>
      <c r="BG542" s="143"/>
      <c r="BH542" s="143"/>
      <c r="BI542" s="143"/>
      <c r="BJ542" s="143"/>
      <c r="BK542" s="143"/>
      <c r="BL542" s="143"/>
      <c r="BM542" s="143"/>
    </row>
    <row r="543" spans="1:72" x14ac:dyDescent="0.35">
      <c r="A543" s="203"/>
      <c r="AB543"/>
      <c r="AK543"/>
      <c r="AL543" s="204"/>
    </row>
    <row r="544" spans="1:72" x14ac:dyDescent="0.35">
      <c r="A544" s="203"/>
      <c r="AB544"/>
      <c r="AK544"/>
      <c r="AL544" s="204"/>
    </row>
    <row r="545" spans="1:38" x14ac:dyDescent="0.35">
      <c r="A545" s="203"/>
      <c r="AB545"/>
      <c r="AK545"/>
      <c r="AL545" s="204"/>
    </row>
    <row r="546" spans="1:38" x14ac:dyDescent="0.35">
      <c r="A546" s="203"/>
      <c r="AB546"/>
      <c r="AK546"/>
      <c r="AL546" s="204"/>
    </row>
    <row r="547" spans="1:38" x14ac:dyDescent="0.35">
      <c r="A547" s="203"/>
      <c r="AB547"/>
      <c r="AK547"/>
      <c r="AL547" s="204"/>
    </row>
    <row r="548" spans="1:38" x14ac:dyDescent="0.35">
      <c r="A548" s="203"/>
      <c r="AB548"/>
      <c r="AK548"/>
      <c r="AL548" s="204"/>
    </row>
    <row r="549" spans="1:38" x14ac:dyDescent="0.35">
      <c r="A549" s="203"/>
      <c r="AB549"/>
      <c r="AK549"/>
      <c r="AL549" s="204"/>
    </row>
    <row r="550" spans="1:38" x14ac:dyDescent="0.35">
      <c r="A550" s="203"/>
      <c r="AB550"/>
      <c r="AK550"/>
      <c r="AL550" s="204"/>
    </row>
    <row r="551" spans="1:38" x14ac:dyDescent="0.35">
      <c r="A551" s="203"/>
      <c r="AB551"/>
      <c r="AK551"/>
      <c r="AL551" s="204"/>
    </row>
    <row r="552" spans="1:38" x14ac:dyDescent="0.35">
      <c r="A552" s="203"/>
      <c r="AB552"/>
      <c r="AK552"/>
      <c r="AL552" s="204"/>
    </row>
    <row r="553" spans="1:38" x14ac:dyDescent="0.35">
      <c r="A553" s="203"/>
      <c r="AB553"/>
      <c r="AK553"/>
      <c r="AL553" s="204"/>
    </row>
    <row r="554" spans="1:38" x14ac:dyDescent="0.35">
      <c r="A554" s="203"/>
      <c r="AB554"/>
      <c r="AK554"/>
      <c r="AL554" s="204"/>
    </row>
    <row r="555" spans="1:38" x14ac:dyDescent="0.35">
      <c r="A555" s="203"/>
      <c r="AB555"/>
      <c r="AK555"/>
      <c r="AL555" s="204"/>
    </row>
    <row r="556" spans="1:38" x14ac:dyDescent="0.35">
      <c r="A556" s="203"/>
      <c r="AB556"/>
      <c r="AK556"/>
      <c r="AL556" s="204"/>
    </row>
    <row r="557" spans="1:38" x14ac:dyDescent="0.35">
      <c r="A557" s="203"/>
      <c r="AB557"/>
      <c r="AK557"/>
      <c r="AL557" s="204"/>
    </row>
    <row r="558" spans="1:38" x14ac:dyDescent="0.35">
      <c r="A558" s="203"/>
      <c r="AB558"/>
      <c r="AK558"/>
      <c r="AL558" s="204"/>
    </row>
    <row r="559" spans="1:38" x14ac:dyDescent="0.35">
      <c r="A559" s="203"/>
      <c r="AB559"/>
      <c r="AK559"/>
      <c r="AL559" s="204"/>
    </row>
    <row r="560" spans="1:38" x14ac:dyDescent="0.35">
      <c r="A560" s="203"/>
      <c r="AB560"/>
      <c r="AK560"/>
      <c r="AL560" s="204"/>
    </row>
    <row r="561" spans="1:38" x14ac:dyDescent="0.35">
      <c r="A561" s="203"/>
      <c r="AB561"/>
      <c r="AK561"/>
      <c r="AL561" s="204"/>
    </row>
    <row r="562" spans="1:38" x14ac:dyDescent="0.35">
      <c r="A562" s="203"/>
      <c r="AB562"/>
      <c r="AK562"/>
      <c r="AL562" s="204"/>
    </row>
    <row r="563" spans="1:38" x14ac:dyDescent="0.35">
      <c r="A563" s="203"/>
      <c r="AB563"/>
      <c r="AK563"/>
      <c r="AL563" s="204"/>
    </row>
    <row r="564" spans="1:38" x14ac:dyDescent="0.35">
      <c r="A564" s="203"/>
      <c r="AB564"/>
      <c r="AK564"/>
      <c r="AL564" s="204"/>
    </row>
    <row r="565" spans="1:38" x14ac:dyDescent="0.35">
      <c r="A565" s="203"/>
      <c r="AB565"/>
      <c r="AK565"/>
      <c r="AL565" s="204"/>
    </row>
    <row r="566" spans="1:38" x14ac:dyDescent="0.35">
      <c r="A566" s="203"/>
      <c r="AB566"/>
      <c r="AK566"/>
      <c r="AL566" s="204"/>
    </row>
    <row r="567" spans="1:38" x14ac:dyDescent="0.35">
      <c r="A567" s="203"/>
      <c r="AB567"/>
      <c r="AK567"/>
      <c r="AL567" s="204"/>
    </row>
    <row r="568" spans="1:38" x14ac:dyDescent="0.35">
      <c r="A568" s="203"/>
      <c r="AB568"/>
      <c r="AK568"/>
      <c r="AL568" s="204"/>
    </row>
    <row r="569" spans="1:38" x14ac:dyDescent="0.35">
      <c r="A569" s="203"/>
      <c r="AB569"/>
      <c r="AK569"/>
      <c r="AL569" s="204"/>
    </row>
    <row r="570" spans="1:38" x14ac:dyDescent="0.35">
      <c r="A570" s="203"/>
      <c r="AB570"/>
      <c r="AK570"/>
      <c r="AL570" s="204"/>
    </row>
    <row r="571" spans="1:38" x14ac:dyDescent="0.35">
      <c r="A571" s="203"/>
      <c r="AB571"/>
      <c r="AK571"/>
      <c r="AL571" s="204"/>
    </row>
    <row r="572" spans="1:38" x14ac:dyDescent="0.35">
      <c r="A572" s="203"/>
      <c r="AB572"/>
      <c r="AK572"/>
      <c r="AL572" s="204"/>
    </row>
    <row r="573" spans="1:38" x14ac:dyDescent="0.35">
      <c r="A573" s="203"/>
      <c r="AB573"/>
      <c r="AK573"/>
      <c r="AL573" s="204"/>
    </row>
    <row r="574" spans="1:38" x14ac:dyDescent="0.35">
      <c r="A574" s="203"/>
      <c r="AB574"/>
      <c r="AK574"/>
      <c r="AL574" s="204"/>
    </row>
    <row r="575" spans="1:38" x14ac:dyDescent="0.35">
      <c r="A575" s="203"/>
      <c r="AB575"/>
      <c r="AK575"/>
      <c r="AL575" s="204"/>
    </row>
    <row r="576" spans="1:38" x14ac:dyDescent="0.35">
      <c r="A576" s="203"/>
      <c r="AB576"/>
      <c r="AK576"/>
      <c r="AL576" s="204"/>
    </row>
    <row r="577" spans="1:38" x14ac:dyDescent="0.35">
      <c r="A577" s="203"/>
      <c r="AB577"/>
      <c r="AK577"/>
      <c r="AL577" s="204"/>
    </row>
    <row r="578" spans="1:38" x14ac:dyDescent="0.35">
      <c r="A578" s="203"/>
      <c r="AB578"/>
      <c r="AK578"/>
      <c r="AL578" s="204"/>
    </row>
    <row r="579" spans="1:38" x14ac:dyDescent="0.35">
      <c r="A579" s="203"/>
      <c r="AB579"/>
      <c r="AK579"/>
      <c r="AL579" s="204"/>
    </row>
    <row r="580" spans="1:38" x14ac:dyDescent="0.35">
      <c r="A580" s="203"/>
      <c r="AB580"/>
      <c r="AK580"/>
      <c r="AL580" s="204"/>
    </row>
    <row r="581" spans="1:38" x14ac:dyDescent="0.35">
      <c r="A581" s="203"/>
      <c r="AB581"/>
      <c r="AK581"/>
      <c r="AL581" s="204"/>
    </row>
    <row r="582" spans="1:38" x14ac:dyDescent="0.35">
      <c r="A582" s="203"/>
      <c r="AB582"/>
      <c r="AK582"/>
      <c r="AL582" s="204"/>
    </row>
    <row r="583" spans="1:38" x14ac:dyDescent="0.35">
      <c r="A583" s="203"/>
      <c r="AB583"/>
      <c r="AK583"/>
      <c r="AL583" s="204"/>
    </row>
    <row r="584" spans="1:38" x14ac:dyDescent="0.35">
      <c r="A584" s="203"/>
      <c r="AB584"/>
      <c r="AK584"/>
      <c r="AL584" s="204"/>
    </row>
    <row r="585" spans="1:38" x14ac:dyDescent="0.35">
      <c r="A585" s="203"/>
      <c r="AB585"/>
      <c r="AK585"/>
      <c r="AL585" s="204"/>
    </row>
    <row r="586" spans="1:38" x14ac:dyDescent="0.35">
      <c r="A586" s="203"/>
      <c r="AB586"/>
      <c r="AK586"/>
      <c r="AL586" s="204"/>
    </row>
    <row r="587" spans="1:38" x14ac:dyDescent="0.35">
      <c r="A587" s="203"/>
      <c r="AB587"/>
      <c r="AK587"/>
      <c r="AL587" s="204"/>
    </row>
    <row r="588" spans="1:38" x14ac:dyDescent="0.35">
      <c r="A588" s="203"/>
      <c r="AB588"/>
      <c r="AK588"/>
      <c r="AL588" s="204"/>
    </row>
    <row r="589" spans="1:38" x14ac:dyDescent="0.35">
      <c r="A589" s="203"/>
      <c r="AB589"/>
      <c r="AK589"/>
      <c r="AL589" s="204"/>
    </row>
    <row r="590" spans="1:38" x14ac:dyDescent="0.35">
      <c r="A590" s="203"/>
      <c r="AB590"/>
      <c r="AK590"/>
      <c r="AL590" s="204"/>
    </row>
    <row r="591" spans="1:38" x14ac:dyDescent="0.35">
      <c r="A591" s="203"/>
      <c r="AB591"/>
      <c r="AK591"/>
      <c r="AL591" s="204"/>
    </row>
    <row r="592" spans="1:38" x14ac:dyDescent="0.35">
      <c r="A592" s="203"/>
      <c r="AB592"/>
      <c r="AK592"/>
      <c r="AL592" s="204"/>
    </row>
    <row r="593" spans="1:38" x14ac:dyDescent="0.35">
      <c r="A593" s="203"/>
      <c r="AB593"/>
      <c r="AK593"/>
      <c r="AL593" s="204"/>
    </row>
    <row r="594" spans="1:38" x14ac:dyDescent="0.35">
      <c r="A594" s="203"/>
      <c r="AB594"/>
      <c r="AK594"/>
      <c r="AL594" s="204"/>
    </row>
    <row r="595" spans="1:38" x14ac:dyDescent="0.35">
      <c r="A595" s="203"/>
      <c r="AB595"/>
      <c r="AK595"/>
      <c r="AL595" s="204"/>
    </row>
    <row r="596" spans="1:38" x14ac:dyDescent="0.35">
      <c r="A596" s="203"/>
      <c r="AB596"/>
      <c r="AK596"/>
      <c r="AL596" s="204"/>
    </row>
    <row r="597" spans="1:38" x14ac:dyDescent="0.35">
      <c r="A597" s="203"/>
      <c r="AB597"/>
      <c r="AK597"/>
      <c r="AL597" s="204"/>
    </row>
    <row r="598" spans="1:38" x14ac:dyDescent="0.35">
      <c r="A598" s="203"/>
      <c r="AB598"/>
      <c r="AK598"/>
      <c r="AL598" s="204"/>
    </row>
    <row r="599" spans="1:38" x14ac:dyDescent="0.35">
      <c r="A599" s="203"/>
      <c r="AB599"/>
      <c r="AK599"/>
      <c r="AL599" s="204"/>
    </row>
    <row r="600" spans="1:38" x14ac:dyDescent="0.35">
      <c r="A600" s="203"/>
      <c r="AB600"/>
      <c r="AK600"/>
      <c r="AL600" s="204"/>
    </row>
    <row r="601" spans="1:38" x14ac:dyDescent="0.35">
      <c r="A601" s="203"/>
      <c r="AB601"/>
      <c r="AK601"/>
      <c r="AL601" s="204"/>
    </row>
    <row r="602" spans="1:38" x14ac:dyDescent="0.35">
      <c r="A602" s="203"/>
      <c r="AB602"/>
      <c r="AK602"/>
      <c r="AL602" s="204"/>
    </row>
    <row r="603" spans="1:38" x14ac:dyDescent="0.35">
      <c r="A603" s="203"/>
      <c r="AB603"/>
      <c r="AK603"/>
      <c r="AL603" s="204"/>
    </row>
    <row r="604" spans="1:38" x14ac:dyDescent="0.35">
      <c r="A604" s="203"/>
      <c r="AB604"/>
      <c r="AK604"/>
      <c r="AL604" s="204"/>
    </row>
    <row r="605" spans="1:38" x14ac:dyDescent="0.35">
      <c r="A605" s="203"/>
      <c r="AB605"/>
      <c r="AK605"/>
      <c r="AL605" s="204"/>
    </row>
    <row r="606" spans="1:38" x14ac:dyDescent="0.35">
      <c r="A606" s="203"/>
      <c r="AB606"/>
      <c r="AK606"/>
      <c r="AL606" s="204"/>
    </row>
    <row r="607" spans="1:38" x14ac:dyDescent="0.35">
      <c r="A607" s="203"/>
      <c r="AB607"/>
      <c r="AK607"/>
      <c r="AL607" s="204"/>
    </row>
    <row r="608" spans="1:38" x14ac:dyDescent="0.35">
      <c r="A608" s="203"/>
      <c r="AB608"/>
      <c r="AK608"/>
      <c r="AL608" s="204"/>
    </row>
    <row r="609" spans="1:38" x14ac:dyDescent="0.35">
      <c r="A609" s="203"/>
      <c r="AB609"/>
      <c r="AK609"/>
      <c r="AL609" s="204"/>
    </row>
    <row r="610" spans="1:38" x14ac:dyDescent="0.35">
      <c r="A610" s="203"/>
      <c r="AB610"/>
      <c r="AK610"/>
      <c r="AL610" s="204"/>
    </row>
    <row r="611" spans="1:38" x14ac:dyDescent="0.35">
      <c r="A611" s="203"/>
      <c r="AB611"/>
      <c r="AK611"/>
      <c r="AL611" s="204"/>
    </row>
    <row r="612" spans="1:38" x14ac:dyDescent="0.35">
      <c r="A612" s="203"/>
      <c r="AB612"/>
      <c r="AK612"/>
      <c r="AL612" s="204"/>
    </row>
    <row r="613" spans="1:38" x14ac:dyDescent="0.35">
      <c r="A613" s="203"/>
      <c r="AB613"/>
      <c r="AK613"/>
      <c r="AL613" s="204"/>
    </row>
    <row r="614" spans="1:38" x14ac:dyDescent="0.35">
      <c r="A614" s="203"/>
      <c r="AB614"/>
      <c r="AK614"/>
      <c r="AL614" s="204"/>
    </row>
    <row r="615" spans="1:38" x14ac:dyDescent="0.35">
      <c r="A615" s="203"/>
      <c r="AB615"/>
      <c r="AK615"/>
      <c r="AL615" s="204"/>
    </row>
    <row r="616" spans="1:38" x14ac:dyDescent="0.35">
      <c r="A616" s="203"/>
      <c r="AB616"/>
      <c r="AK616"/>
      <c r="AL616" s="204"/>
    </row>
    <row r="617" spans="1:38" x14ac:dyDescent="0.35">
      <c r="A617" s="203"/>
      <c r="AB617"/>
      <c r="AK617"/>
      <c r="AL617" s="204"/>
    </row>
    <row r="618" spans="1:38" x14ac:dyDescent="0.35">
      <c r="A618" s="203"/>
      <c r="AB618"/>
      <c r="AK618"/>
      <c r="AL618" s="204"/>
    </row>
    <row r="619" spans="1:38" x14ac:dyDescent="0.35">
      <c r="A619" s="203"/>
      <c r="AB619"/>
      <c r="AK619"/>
      <c r="AL619" s="204"/>
    </row>
    <row r="620" spans="1:38" x14ac:dyDescent="0.35">
      <c r="A620" s="203"/>
      <c r="AB620"/>
      <c r="AK620"/>
      <c r="AL620" s="204"/>
    </row>
    <row r="621" spans="1:38" x14ac:dyDescent="0.35">
      <c r="A621" s="203"/>
      <c r="AB621"/>
      <c r="AK621"/>
      <c r="AL621" s="204"/>
    </row>
    <row r="622" spans="1:38" x14ac:dyDescent="0.35">
      <c r="A622" s="203"/>
      <c r="AB622"/>
      <c r="AK622"/>
      <c r="AL622" s="204"/>
    </row>
    <row r="623" spans="1:38" x14ac:dyDescent="0.35">
      <c r="A623" s="203"/>
      <c r="AB623"/>
      <c r="AK623"/>
      <c r="AL623" s="204"/>
    </row>
    <row r="624" spans="1:38" x14ac:dyDescent="0.35">
      <c r="A624" s="203"/>
      <c r="AB624"/>
      <c r="AK624"/>
      <c r="AL624" s="204"/>
    </row>
    <row r="625" spans="1:38" x14ac:dyDescent="0.35">
      <c r="A625" s="203"/>
      <c r="AB625"/>
      <c r="AK625"/>
      <c r="AL625" s="204"/>
    </row>
    <row r="626" spans="1:38" x14ac:dyDescent="0.35">
      <c r="A626" s="203"/>
      <c r="AB626"/>
      <c r="AK626"/>
      <c r="AL626" s="204"/>
    </row>
    <row r="627" spans="1:38" x14ac:dyDescent="0.35">
      <c r="A627" s="203"/>
      <c r="AB627"/>
      <c r="AK627"/>
      <c r="AL627" s="204"/>
    </row>
    <row r="628" spans="1:38" x14ac:dyDescent="0.35">
      <c r="A628" s="203"/>
      <c r="AB628"/>
      <c r="AK628"/>
      <c r="AL628" s="204"/>
    </row>
    <row r="629" spans="1:38" x14ac:dyDescent="0.35">
      <c r="A629" s="203"/>
      <c r="AB629"/>
      <c r="AK629"/>
      <c r="AL629" s="204"/>
    </row>
    <row r="630" spans="1:38" x14ac:dyDescent="0.35">
      <c r="A630" s="203"/>
      <c r="AB630"/>
      <c r="AK630"/>
      <c r="AL630" s="204"/>
    </row>
    <row r="631" spans="1:38" x14ac:dyDescent="0.35">
      <c r="A631" s="203"/>
      <c r="AB631"/>
      <c r="AK631"/>
      <c r="AL631" s="204"/>
    </row>
    <row r="632" spans="1:38" x14ac:dyDescent="0.35">
      <c r="A632" s="203"/>
      <c r="AB632"/>
      <c r="AK632"/>
      <c r="AL632" s="204"/>
    </row>
    <row r="633" spans="1:38" x14ac:dyDescent="0.35">
      <c r="A633" s="203"/>
      <c r="AB633"/>
      <c r="AK633"/>
      <c r="AL633" s="204"/>
    </row>
    <row r="634" spans="1:38" x14ac:dyDescent="0.35">
      <c r="A634" s="203"/>
      <c r="AB634"/>
      <c r="AK634"/>
      <c r="AL634" s="204"/>
    </row>
    <row r="635" spans="1:38" x14ac:dyDescent="0.35">
      <c r="A635" s="203"/>
      <c r="AB635"/>
      <c r="AK635"/>
      <c r="AL635" s="204"/>
    </row>
    <row r="636" spans="1:38" x14ac:dyDescent="0.35">
      <c r="A636" s="203"/>
      <c r="AB636"/>
      <c r="AK636"/>
      <c r="AL636" s="204"/>
    </row>
    <row r="637" spans="1:38" x14ac:dyDescent="0.35">
      <c r="A637" s="203"/>
      <c r="AB637"/>
      <c r="AK637"/>
      <c r="AL637" s="204"/>
    </row>
    <row r="638" spans="1:38" x14ac:dyDescent="0.35">
      <c r="A638" s="203"/>
      <c r="AB638"/>
      <c r="AK638"/>
      <c r="AL638" s="204"/>
    </row>
    <row r="639" spans="1:38" x14ac:dyDescent="0.35">
      <c r="A639" s="203"/>
      <c r="AB639"/>
      <c r="AK639"/>
      <c r="AL639" s="204"/>
    </row>
    <row r="640" spans="1:38" x14ac:dyDescent="0.35">
      <c r="A640" s="203"/>
      <c r="AB640"/>
      <c r="AK640"/>
      <c r="AL640" s="204"/>
    </row>
    <row r="641" spans="1:38" x14ac:dyDescent="0.35">
      <c r="A641" s="203"/>
      <c r="AB641"/>
      <c r="AK641"/>
      <c r="AL641" s="204"/>
    </row>
    <row r="642" spans="1:38" x14ac:dyDescent="0.35">
      <c r="A642" s="203"/>
      <c r="AB642"/>
      <c r="AK642"/>
      <c r="AL642" s="204"/>
    </row>
    <row r="643" spans="1:38" x14ac:dyDescent="0.35">
      <c r="A643" s="203"/>
      <c r="AB643"/>
      <c r="AK643"/>
      <c r="AL643" s="204"/>
    </row>
    <row r="644" spans="1:38" x14ac:dyDescent="0.35">
      <c r="A644" s="203"/>
      <c r="AB644"/>
      <c r="AK644"/>
      <c r="AL644" s="204"/>
    </row>
    <row r="645" spans="1:38" x14ac:dyDescent="0.35">
      <c r="A645" s="203"/>
      <c r="AB645"/>
      <c r="AK645"/>
      <c r="AL645" s="204"/>
    </row>
    <row r="646" spans="1:38" x14ac:dyDescent="0.35">
      <c r="A646" s="203"/>
      <c r="AB646"/>
      <c r="AK646"/>
      <c r="AL646" s="204"/>
    </row>
    <row r="647" spans="1:38" x14ac:dyDescent="0.35">
      <c r="A647" s="203"/>
      <c r="AB647"/>
      <c r="AK647"/>
      <c r="AL647" s="204"/>
    </row>
    <row r="648" spans="1:38" x14ac:dyDescent="0.35">
      <c r="A648" s="203"/>
      <c r="AB648"/>
      <c r="AK648"/>
      <c r="AL648" s="204"/>
    </row>
    <row r="649" spans="1:38" x14ac:dyDescent="0.35">
      <c r="A649" s="203"/>
      <c r="AB649"/>
      <c r="AK649"/>
      <c r="AL649" s="204"/>
    </row>
    <row r="650" spans="1:38" x14ac:dyDescent="0.35">
      <c r="A650" s="203"/>
      <c r="AB650"/>
      <c r="AK650"/>
      <c r="AL650" s="204"/>
    </row>
    <row r="651" spans="1:38" x14ac:dyDescent="0.35">
      <c r="A651" s="203"/>
      <c r="AB651"/>
      <c r="AK651"/>
      <c r="AL651" s="204"/>
    </row>
    <row r="652" spans="1:38" x14ac:dyDescent="0.35">
      <c r="A652" s="203"/>
      <c r="AB652"/>
      <c r="AK652"/>
      <c r="AL652" s="204"/>
    </row>
    <row r="653" spans="1:38" x14ac:dyDescent="0.35">
      <c r="A653" s="203"/>
      <c r="AB653"/>
      <c r="AK653"/>
      <c r="AL653" s="204"/>
    </row>
    <row r="654" spans="1:38" x14ac:dyDescent="0.35">
      <c r="A654" s="203"/>
      <c r="AB654"/>
      <c r="AK654"/>
      <c r="AL654" s="204"/>
    </row>
    <row r="655" spans="1:38" x14ac:dyDescent="0.35">
      <c r="A655" s="203"/>
      <c r="AB655"/>
      <c r="AK655"/>
      <c r="AL655" s="204"/>
    </row>
    <row r="656" spans="1:38" x14ac:dyDescent="0.35">
      <c r="A656" s="203"/>
      <c r="AB656"/>
      <c r="AK656"/>
      <c r="AL656" s="204"/>
    </row>
    <row r="657" spans="1:38" x14ac:dyDescent="0.35">
      <c r="A657" s="203"/>
      <c r="AB657"/>
      <c r="AK657"/>
      <c r="AL657" s="204"/>
    </row>
    <row r="658" spans="1:38" x14ac:dyDescent="0.35">
      <c r="A658" s="203"/>
      <c r="AB658"/>
      <c r="AK658"/>
      <c r="AL658" s="204"/>
    </row>
    <row r="659" spans="1:38" x14ac:dyDescent="0.35">
      <c r="A659" s="203"/>
      <c r="AB659"/>
      <c r="AK659"/>
      <c r="AL659" s="204"/>
    </row>
    <row r="660" spans="1:38" x14ac:dyDescent="0.35">
      <c r="A660" s="203"/>
      <c r="AB660"/>
      <c r="AK660"/>
      <c r="AL660" s="204"/>
    </row>
    <row r="661" spans="1:38" x14ac:dyDescent="0.35">
      <c r="A661" s="203"/>
      <c r="AB661"/>
      <c r="AK661"/>
      <c r="AL661" s="204"/>
    </row>
    <row r="662" spans="1:38" x14ac:dyDescent="0.35">
      <c r="A662" s="203"/>
      <c r="AB662"/>
      <c r="AK662"/>
      <c r="AL662" s="204"/>
    </row>
    <row r="663" spans="1:38" x14ac:dyDescent="0.35">
      <c r="A663" s="203"/>
      <c r="AB663"/>
      <c r="AK663"/>
      <c r="AL663" s="204"/>
    </row>
    <row r="664" spans="1:38" x14ac:dyDescent="0.35">
      <c r="A664" s="203"/>
      <c r="AB664"/>
      <c r="AK664"/>
      <c r="AL664" s="204"/>
    </row>
    <row r="665" spans="1:38" x14ac:dyDescent="0.35">
      <c r="A665" s="203"/>
      <c r="AB665"/>
      <c r="AK665"/>
      <c r="AL665" s="204"/>
    </row>
    <row r="666" spans="1:38" x14ac:dyDescent="0.35">
      <c r="A666" s="203"/>
      <c r="AB666"/>
      <c r="AK666"/>
      <c r="AL666" s="204"/>
    </row>
    <row r="667" spans="1:38" x14ac:dyDescent="0.35">
      <c r="A667" s="203"/>
      <c r="AB667"/>
      <c r="AK667"/>
      <c r="AL667" s="204"/>
    </row>
    <row r="668" spans="1:38" x14ac:dyDescent="0.35">
      <c r="A668" s="203"/>
      <c r="AB668"/>
      <c r="AK668"/>
      <c r="AL668" s="204"/>
    </row>
    <row r="669" spans="1:38" x14ac:dyDescent="0.35">
      <c r="A669" s="203"/>
      <c r="AB669"/>
      <c r="AK669"/>
      <c r="AL669" s="204"/>
    </row>
    <row r="670" spans="1:38" x14ac:dyDescent="0.35">
      <c r="A670" s="203"/>
      <c r="AB670"/>
      <c r="AK670"/>
      <c r="AL670" s="204"/>
    </row>
    <row r="671" spans="1:38" x14ac:dyDescent="0.35">
      <c r="A671" s="203"/>
      <c r="AB671"/>
      <c r="AK671"/>
      <c r="AL671" s="204"/>
    </row>
    <row r="672" spans="1:38" x14ac:dyDescent="0.35">
      <c r="A672" s="203"/>
      <c r="AB672"/>
      <c r="AK672"/>
      <c r="AL672" s="204"/>
    </row>
    <row r="673" spans="1:38" x14ac:dyDescent="0.35">
      <c r="A673" s="203"/>
      <c r="AB673"/>
      <c r="AK673"/>
      <c r="AL673" s="204"/>
    </row>
    <row r="674" spans="1:38" x14ac:dyDescent="0.35">
      <c r="A674" s="203"/>
      <c r="AB674"/>
      <c r="AK674"/>
      <c r="AL674" s="204"/>
    </row>
    <row r="675" spans="1:38" x14ac:dyDescent="0.35">
      <c r="A675" s="203"/>
      <c r="AB675"/>
      <c r="AK675"/>
      <c r="AL675" s="204"/>
    </row>
    <row r="676" spans="1:38" x14ac:dyDescent="0.35">
      <c r="A676" s="203"/>
      <c r="AB676"/>
      <c r="AK676"/>
      <c r="AL676" s="204"/>
    </row>
    <row r="677" spans="1:38" x14ac:dyDescent="0.35">
      <c r="A677" s="203"/>
      <c r="AB677"/>
      <c r="AK677"/>
      <c r="AL677" s="204"/>
    </row>
    <row r="678" spans="1:38" x14ac:dyDescent="0.35">
      <c r="A678" s="203"/>
      <c r="AB678"/>
      <c r="AK678"/>
      <c r="AL678" s="204"/>
    </row>
    <row r="679" spans="1:38" x14ac:dyDescent="0.35">
      <c r="A679" s="203"/>
      <c r="AB679"/>
      <c r="AK679"/>
      <c r="AL679" s="204"/>
    </row>
    <row r="680" spans="1:38" x14ac:dyDescent="0.35">
      <c r="A680" s="203"/>
      <c r="AB680"/>
      <c r="AK680"/>
      <c r="AL680" s="204"/>
    </row>
    <row r="681" spans="1:38" x14ac:dyDescent="0.35">
      <c r="A681" s="203"/>
      <c r="AB681"/>
      <c r="AK681"/>
      <c r="AL681" s="204"/>
    </row>
    <row r="682" spans="1:38" x14ac:dyDescent="0.35">
      <c r="A682" s="203"/>
      <c r="AB682"/>
      <c r="AK682"/>
      <c r="AL682" s="204"/>
    </row>
    <row r="683" spans="1:38" x14ac:dyDescent="0.35">
      <c r="A683" s="203"/>
      <c r="AB683"/>
      <c r="AK683"/>
      <c r="AL683" s="204"/>
    </row>
    <row r="684" spans="1:38" x14ac:dyDescent="0.35">
      <c r="A684" s="203"/>
      <c r="AB684"/>
      <c r="AK684"/>
      <c r="AL684" s="204"/>
    </row>
    <row r="685" spans="1:38" x14ac:dyDescent="0.35">
      <c r="A685" s="203"/>
      <c r="AB685"/>
      <c r="AK685"/>
      <c r="AL685" s="204"/>
    </row>
    <row r="686" spans="1:38" x14ac:dyDescent="0.35">
      <c r="A686" s="203"/>
      <c r="AB686"/>
      <c r="AK686"/>
      <c r="AL686" s="204"/>
    </row>
    <row r="687" spans="1:38" x14ac:dyDescent="0.35">
      <c r="A687" s="203"/>
      <c r="AB687"/>
      <c r="AK687"/>
      <c r="AL687" s="204"/>
    </row>
    <row r="688" spans="1:38" x14ac:dyDescent="0.35">
      <c r="A688" s="203"/>
      <c r="AB688"/>
      <c r="AK688"/>
      <c r="AL688" s="204"/>
    </row>
    <row r="689" spans="1:38" x14ac:dyDescent="0.35">
      <c r="A689" s="203"/>
      <c r="AB689"/>
      <c r="AK689"/>
      <c r="AL689" s="204"/>
    </row>
    <row r="690" spans="1:38" x14ac:dyDescent="0.35">
      <c r="A690" s="203"/>
      <c r="AB690"/>
      <c r="AK690"/>
      <c r="AL690" s="204"/>
    </row>
    <row r="691" spans="1:38" x14ac:dyDescent="0.35">
      <c r="A691" s="203"/>
      <c r="AB691"/>
      <c r="AK691"/>
      <c r="AL691" s="204"/>
    </row>
    <row r="692" spans="1:38" x14ac:dyDescent="0.35">
      <c r="A692" s="203"/>
      <c r="AB692"/>
      <c r="AK692"/>
      <c r="AL692" s="204"/>
    </row>
    <row r="693" spans="1:38" x14ac:dyDescent="0.35">
      <c r="A693" s="203"/>
      <c r="AB693"/>
      <c r="AK693"/>
      <c r="AL693" s="204"/>
    </row>
    <row r="694" spans="1:38" x14ac:dyDescent="0.35">
      <c r="A694" s="203"/>
      <c r="AB694"/>
      <c r="AK694"/>
      <c r="AL694" s="204"/>
    </row>
    <row r="695" spans="1:38" x14ac:dyDescent="0.35">
      <c r="A695" s="203"/>
      <c r="AB695"/>
      <c r="AK695"/>
      <c r="AL695" s="204"/>
    </row>
    <row r="696" spans="1:38" x14ac:dyDescent="0.35">
      <c r="A696" s="203"/>
      <c r="AB696"/>
      <c r="AK696"/>
      <c r="AL696" s="204"/>
    </row>
    <row r="697" spans="1:38" x14ac:dyDescent="0.35">
      <c r="A697" s="203"/>
      <c r="AB697"/>
      <c r="AK697"/>
      <c r="AL697" s="204"/>
    </row>
    <row r="698" spans="1:38" x14ac:dyDescent="0.35">
      <c r="A698" s="203"/>
      <c r="AB698"/>
      <c r="AK698"/>
      <c r="AL698" s="204"/>
    </row>
    <row r="699" spans="1:38" x14ac:dyDescent="0.35">
      <c r="A699" s="203"/>
      <c r="AB699"/>
      <c r="AK699"/>
      <c r="AL699" s="204"/>
    </row>
    <row r="700" spans="1:38" x14ac:dyDescent="0.35">
      <c r="A700" s="203"/>
      <c r="AB700"/>
      <c r="AK700"/>
      <c r="AL700" s="204"/>
    </row>
    <row r="701" spans="1:38" x14ac:dyDescent="0.35">
      <c r="A701" s="203"/>
      <c r="AB701"/>
      <c r="AK701"/>
      <c r="AL701" s="204"/>
    </row>
    <row r="702" spans="1:38" x14ac:dyDescent="0.35">
      <c r="A702" s="203"/>
      <c r="AB702"/>
      <c r="AK702"/>
      <c r="AL702" s="204"/>
    </row>
    <row r="703" spans="1:38" x14ac:dyDescent="0.35">
      <c r="A703" s="203"/>
      <c r="AB703"/>
      <c r="AK703"/>
      <c r="AL703" s="204"/>
    </row>
    <row r="704" spans="1:38" x14ac:dyDescent="0.35">
      <c r="A704" s="203"/>
      <c r="AB704"/>
      <c r="AK704"/>
      <c r="AL704" s="204"/>
    </row>
    <row r="705" spans="1:38" x14ac:dyDescent="0.35">
      <c r="A705" s="203"/>
      <c r="AB705"/>
      <c r="AK705"/>
      <c r="AL705" s="204"/>
    </row>
    <row r="706" spans="1:38" x14ac:dyDescent="0.35">
      <c r="A706" s="203"/>
      <c r="AB706"/>
      <c r="AK706"/>
      <c r="AL706" s="204"/>
    </row>
    <row r="707" spans="1:38" x14ac:dyDescent="0.35">
      <c r="A707" s="203"/>
      <c r="AB707"/>
      <c r="AK707"/>
      <c r="AL707" s="204"/>
    </row>
    <row r="708" spans="1:38" x14ac:dyDescent="0.35">
      <c r="A708" s="203"/>
      <c r="AB708"/>
      <c r="AK708"/>
      <c r="AL708" s="204"/>
    </row>
    <row r="709" spans="1:38" x14ac:dyDescent="0.35">
      <c r="A709" s="203"/>
      <c r="AB709"/>
      <c r="AK709"/>
      <c r="AL709" s="204"/>
    </row>
    <row r="710" spans="1:38" x14ac:dyDescent="0.35">
      <c r="A710" s="203"/>
      <c r="AB710"/>
      <c r="AK710"/>
      <c r="AL710" s="204"/>
    </row>
    <row r="711" spans="1:38" x14ac:dyDescent="0.35">
      <c r="A711" s="203"/>
      <c r="AB711"/>
      <c r="AK711"/>
      <c r="AL711" s="204"/>
    </row>
    <row r="712" spans="1:38" x14ac:dyDescent="0.35">
      <c r="A712" s="203"/>
      <c r="AB712"/>
      <c r="AK712"/>
      <c r="AL712" s="204"/>
    </row>
    <row r="713" spans="1:38" x14ac:dyDescent="0.35">
      <c r="A713" s="203"/>
      <c r="AB713"/>
      <c r="AK713"/>
      <c r="AL713" s="204"/>
    </row>
    <row r="714" spans="1:38" x14ac:dyDescent="0.35">
      <c r="A714" s="203"/>
      <c r="AB714"/>
      <c r="AK714"/>
      <c r="AL714" s="204"/>
    </row>
    <row r="715" spans="1:38" x14ac:dyDescent="0.35">
      <c r="A715" s="203"/>
      <c r="AB715"/>
      <c r="AK715"/>
      <c r="AL715" s="204"/>
    </row>
    <row r="716" spans="1:38" x14ac:dyDescent="0.35">
      <c r="A716" s="203"/>
      <c r="AB716"/>
      <c r="AK716"/>
      <c r="AL716" s="204"/>
    </row>
    <row r="717" spans="1:38" x14ac:dyDescent="0.35">
      <c r="A717" s="203"/>
      <c r="AB717"/>
      <c r="AK717"/>
      <c r="AL717" s="204"/>
    </row>
    <row r="718" spans="1:38" x14ac:dyDescent="0.35">
      <c r="A718" s="203"/>
      <c r="AB718"/>
      <c r="AK718"/>
      <c r="AL718" s="204"/>
    </row>
    <row r="719" spans="1:38" x14ac:dyDescent="0.35">
      <c r="A719" s="203"/>
      <c r="AB719"/>
      <c r="AK719"/>
      <c r="AL719" s="204"/>
    </row>
    <row r="720" spans="1:38" x14ac:dyDescent="0.35">
      <c r="A720" s="203"/>
      <c r="AB720"/>
      <c r="AK720"/>
      <c r="AL720" s="204"/>
    </row>
    <row r="721" spans="1:38" x14ac:dyDescent="0.35">
      <c r="A721" s="203"/>
      <c r="AB721"/>
      <c r="AK721"/>
      <c r="AL721" s="204"/>
    </row>
    <row r="722" spans="1:38" x14ac:dyDescent="0.35">
      <c r="A722" s="203"/>
      <c r="AB722"/>
      <c r="AK722"/>
      <c r="AL722" s="204"/>
    </row>
    <row r="723" spans="1:38" x14ac:dyDescent="0.35">
      <c r="A723" s="203"/>
      <c r="AB723"/>
      <c r="AK723"/>
      <c r="AL723" s="204"/>
    </row>
    <row r="724" spans="1:38" x14ac:dyDescent="0.35">
      <c r="A724" s="203"/>
      <c r="AB724"/>
      <c r="AK724"/>
      <c r="AL724" s="204"/>
    </row>
    <row r="725" spans="1:38" x14ac:dyDescent="0.35">
      <c r="A725" s="203"/>
      <c r="AB725"/>
      <c r="AK725"/>
      <c r="AL725" s="204"/>
    </row>
    <row r="726" spans="1:38" x14ac:dyDescent="0.35">
      <c r="A726" s="203"/>
      <c r="AB726"/>
      <c r="AK726"/>
      <c r="AL726" s="204"/>
    </row>
    <row r="727" spans="1:38" x14ac:dyDescent="0.35">
      <c r="A727" s="203"/>
      <c r="AB727"/>
      <c r="AK727"/>
      <c r="AL727" s="204"/>
    </row>
    <row r="728" spans="1:38" x14ac:dyDescent="0.35">
      <c r="A728" s="203"/>
      <c r="AB728"/>
      <c r="AK728"/>
      <c r="AL728" s="204"/>
    </row>
    <row r="729" spans="1:38" x14ac:dyDescent="0.35">
      <c r="A729" s="203"/>
      <c r="AB729"/>
      <c r="AK729"/>
      <c r="AL729" s="204"/>
    </row>
    <row r="730" spans="1:38" x14ac:dyDescent="0.35">
      <c r="A730" s="203"/>
      <c r="AB730"/>
      <c r="AK730"/>
      <c r="AL730" s="204"/>
    </row>
    <row r="731" spans="1:38" x14ac:dyDescent="0.35">
      <c r="A731" s="203"/>
      <c r="AB731"/>
      <c r="AK731"/>
      <c r="AL731" s="204"/>
    </row>
    <row r="732" spans="1:38" x14ac:dyDescent="0.35">
      <c r="A732" s="203"/>
      <c r="AB732"/>
      <c r="AK732"/>
      <c r="AL732" s="204"/>
    </row>
    <row r="733" spans="1:38" x14ac:dyDescent="0.35">
      <c r="A733" s="203"/>
      <c r="AB733"/>
      <c r="AK733"/>
      <c r="AL733" s="204"/>
    </row>
    <row r="734" spans="1:38" x14ac:dyDescent="0.35">
      <c r="A734" s="203"/>
      <c r="AB734"/>
      <c r="AK734"/>
      <c r="AL734" s="204"/>
    </row>
    <row r="735" spans="1:38" x14ac:dyDescent="0.35">
      <c r="A735" s="203"/>
      <c r="AB735"/>
      <c r="AK735"/>
      <c r="AL735" s="204"/>
    </row>
    <row r="736" spans="1:38" x14ac:dyDescent="0.35">
      <c r="A736" s="203"/>
      <c r="AB736"/>
      <c r="AK736"/>
      <c r="AL736" s="204"/>
    </row>
    <row r="737" spans="1:38" x14ac:dyDescent="0.35">
      <c r="A737" s="203"/>
      <c r="AB737"/>
      <c r="AK737"/>
      <c r="AL737" s="204"/>
    </row>
    <row r="738" spans="1:38" x14ac:dyDescent="0.35">
      <c r="A738" s="203"/>
      <c r="AB738"/>
      <c r="AK738"/>
      <c r="AL738" s="204"/>
    </row>
    <row r="739" spans="1:38" x14ac:dyDescent="0.35">
      <c r="A739" s="203"/>
      <c r="AB739"/>
      <c r="AK739"/>
      <c r="AL739" s="204"/>
    </row>
    <row r="740" spans="1:38" x14ac:dyDescent="0.35">
      <c r="A740" s="203"/>
      <c r="AB740"/>
      <c r="AK740"/>
      <c r="AL740" s="204"/>
    </row>
    <row r="741" spans="1:38" x14ac:dyDescent="0.35">
      <c r="A741" s="203"/>
      <c r="AB741"/>
      <c r="AK741"/>
      <c r="AL741" s="204"/>
    </row>
    <row r="742" spans="1:38" x14ac:dyDescent="0.35">
      <c r="A742" s="203"/>
      <c r="AB742"/>
      <c r="AK742"/>
      <c r="AL742" s="204"/>
    </row>
    <row r="743" spans="1:38" x14ac:dyDescent="0.35">
      <c r="A743" s="203"/>
      <c r="AB743"/>
      <c r="AK743"/>
      <c r="AL743" s="204"/>
    </row>
    <row r="744" spans="1:38" x14ac:dyDescent="0.35">
      <c r="A744" s="203"/>
      <c r="AB744"/>
      <c r="AK744"/>
      <c r="AL744" s="204"/>
    </row>
    <row r="745" spans="1:38" x14ac:dyDescent="0.35">
      <c r="A745" s="203"/>
      <c r="AB745"/>
      <c r="AK745"/>
      <c r="AL745" s="204"/>
    </row>
    <row r="746" spans="1:38" x14ac:dyDescent="0.35">
      <c r="A746" s="203"/>
      <c r="AB746"/>
      <c r="AK746"/>
      <c r="AL746" s="204"/>
    </row>
    <row r="747" spans="1:38" x14ac:dyDescent="0.35">
      <c r="A747" s="203"/>
      <c r="AB747"/>
      <c r="AK747"/>
      <c r="AL747" s="204"/>
    </row>
    <row r="748" spans="1:38" x14ac:dyDescent="0.35">
      <c r="A748" s="203"/>
      <c r="AB748"/>
      <c r="AK748"/>
      <c r="AL748" s="204"/>
    </row>
    <row r="749" spans="1:38" x14ac:dyDescent="0.35">
      <c r="A749" s="203"/>
      <c r="AB749"/>
      <c r="AK749"/>
      <c r="AL749" s="204"/>
    </row>
    <row r="750" spans="1:38" x14ac:dyDescent="0.35">
      <c r="A750" s="203"/>
      <c r="AB750"/>
      <c r="AK750"/>
      <c r="AL750" s="204"/>
    </row>
    <row r="751" spans="1:38" x14ac:dyDescent="0.35">
      <c r="A751" s="203"/>
      <c r="AB751"/>
      <c r="AK751"/>
      <c r="AL751" s="204"/>
    </row>
    <row r="752" spans="1:38" x14ac:dyDescent="0.35">
      <c r="A752" s="203"/>
      <c r="AB752"/>
      <c r="AK752"/>
      <c r="AL752" s="204"/>
    </row>
    <row r="753" spans="1:38" x14ac:dyDescent="0.35">
      <c r="A753" s="203"/>
      <c r="AB753"/>
      <c r="AK753"/>
      <c r="AL753" s="204"/>
    </row>
    <row r="754" spans="1:38" x14ac:dyDescent="0.35">
      <c r="A754" s="203"/>
      <c r="AB754"/>
      <c r="AK754"/>
      <c r="AL754" s="204"/>
    </row>
    <row r="755" spans="1:38" x14ac:dyDescent="0.35">
      <c r="A755" s="203"/>
      <c r="AB755"/>
      <c r="AK755"/>
      <c r="AL755" s="204"/>
    </row>
    <row r="756" spans="1:38" x14ac:dyDescent="0.35">
      <c r="A756" s="203"/>
      <c r="AB756"/>
      <c r="AK756"/>
      <c r="AL756" s="204"/>
    </row>
    <row r="757" spans="1:38" x14ac:dyDescent="0.35">
      <c r="A757" s="203"/>
      <c r="AB757"/>
      <c r="AK757"/>
      <c r="AL757" s="204"/>
    </row>
    <row r="758" spans="1:38" x14ac:dyDescent="0.35">
      <c r="A758" s="203"/>
      <c r="AB758"/>
      <c r="AK758"/>
      <c r="AL758" s="204"/>
    </row>
    <row r="759" spans="1:38" x14ac:dyDescent="0.35">
      <c r="A759" s="203"/>
      <c r="AB759"/>
      <c r="AK759"/>
      <c r="AL759" s="204"/>
    </row>
    <row r="760" spans="1:38" x14ac:dyDescent="0.35">
      <c r="A760" s="203"/>
      <c r="AB760"/>
      <c r="AK760"/>
      <c r="AL760" s="204"/>
    </row>
    <row r="761" spans="1:38" x14ac:dyDescent="0.35">
      <c r="A761" s="203"/>
      <c r="AB761"/>
      <c r="AK761"/>
      <c r="AL761" s="204"/>
    </row>
    <row r="762" spans="1:38" x14ac:dyDescent="0.35">
      <c r="A762" s="203"/>
      <c r="AB762"/>
      <c r="AK762"/>
      <c r="AL762" s="204"/>
    </row>
    <row r="763" spans="1:38" x14ac:dyDescent="0.35">
      <c r="A763" s="203"/>
      <c r="AB763"/>
      <c r="AK763"/>
      <c r="AL763" s="204"/>
    </row>
    <row r="764" spans="1:38" x14ac:dyDescent="0.35">
      <c r="A764" s="203"/>
      <c r="AB764"/>
      <c r="AK764"/>
      <c r="AL764" s="204"/>
    </row>
    <row r="765" spans="1:38" x14ac:dyDescent="0.35">
      <c r="A765" s="203"/>
      <c r="AB765"/>
      <c r="AK765"/>
      <c r="AL765" s="204"/>
    </row>
    <row r="766" spans="1:38" x14ac:dyDescent="0.35">
      <c r="A766" s="203"/>
      <c r="AB766"/>
      <c r="AK766"/>
      <c r="AL766" s="204"/>
    </row>
    <row r="767" spans="1:38" x14ac:dyDescent="0.35">
      <c r="A767" s="203"/>
      <c r="AB767"/>
      <c r="AK767"/>
      <c r="AL767" s="204"/>
    </row>
    <row r="768" spans="1:38" x14ac:dyDescent="0.35">
      <c r="A768" s="203"/>
      <c r="AB768"/>
      <c r="AK768"/>
      <c r="AL768" s="204"/>
    </row>
    <row r="769" spans="1:38" x14ac:dyDescent="0.35">
      <c r="A769" s="203"/>
      <c r="AB769"/>
      <c r="AK769"/>
      <c r="AL769" s="204"/>
    </row>
    <row r="770" spans="1:38" x14ac:dyDescent="0.35">
      <c r="A770" s="203"/>
      <c r="AB770"/>
      <c r="AK770"/>
      <c r="AL770" s="204"/>
    </row>
    <row r="771" spans="1:38" x14ac:dyDescent="0.35">
      <c r="A771" s="203"/>
      <c r="AB771"/>
      <c r="AK771"/>
      <c r="AL771" s="204"/>
    </row>
    <row r="772" spans="1:38" x14ac:dyDescent="0.35">
      <c r="A772" s="203"/>
      <c r="AB772"/>
      <c r="AK772"/>
      <c r="AL772" s="204"/>
    </row>
    <row r="773" spans="1:38" x14ac:dyDescent="0.35">
      <c r="A773" s="203"/>
      <c r="AB773"/>
      <c r="AK773"/>
      <c r="AL773" s="204"/>
    </row>
    <row r="774" spans="1:38" x14ac:dyDescent="0.35">
      <c r="A774" s="203"/>
      <c r="AB774"/>
      <c r="AK774"/>
      <c r="AL774" s="204"/>
    </row>
    <row r="775" spans="1:38" x14ac:dyDescent="0.35">
      <c r="A775" s="203"/>
      <c r="AB775"/>
      <c r="AK775"/>
      <c r="AL775" s="204"/>
    </row>
    <row r="776" spans="1:38" x14ac:dyDescent="0.35">
      <c r="A776" s="203"/>
      <c r="AB776"/>
      <c r="AK776"/>
      <c r="AL776" s="204"/>
    </row>
    <row r="777" spans="1:38" x14ac:dyDescent="0.35">
      <c r="A777" s="203"/>
      <c r="AB777"/>
      <c r="AK777"/>
      <c r="AL777" s="204"/>
    </row>
    <row r="778" spans="1:38" x14ac:dyDescent="0.35">
      <c r="A778" s="203"/>
      <c r="AB778"/>
      <c r="AK778"/>
      <c r="AL778" s="204"/>
    </row>
    <row r="779" spans="1:38" x14ac:dyDescent="0.35">
      <c r="A779" s="203"/>
      <c r="AB779"/>
      <c r="AK779"/>
      <c r="AL779" s="204"/>
    </row>
    <row r="780" spans="1:38" x14ac:dyDescent="0.35">
      <c r="A780" s="203"/>
      <c r="AB780"/>
      <c r="AK780"/>
      <c r="AL780" s="204"/>
    </row>
    <row r="781" spans="1:38" x14ac:dyDescent="0.35">
      <c r="A781" s="203"/>
      <c r="AB781"/>
      <c r="AK781"/>
      <c r="AL781" s="204"/>
    </row>
    <row r="782" spans="1:38" x14ac:dyDescent="0.35">
      <c r="A782" s="203"/>
      <c r="AB782"/>
      <c r="AK782"/>
      <c r="AL782" s="204"/>
    </row>
    <row r="783" spans="1:38" x14ac:dyDescent="0.35">
      <c r="A783" s="203"/>
      <c r="AB783"/>
      <c r="AK783"/>
      <c r="AL783" s="204"/>
    </row>
    <row r="784" spans="1:38" x14ac:dyDescent="0.35">
      <c r="A784" s="203"/>
      <c r="AB784"/>
      <c r="AK784"/>
      <c r="AL784" s="204"/>
    </row>
    <row r="785" spans="1:38" x14ac:dyDescent="0.35">
      <c r="A785" s="203"/>
      <c r="AB785"/>
      <c r="AK785"/>
      <c r="AL785" s="204"/>
    </row>
    <row r="786" spans="1:38" x14ac:dyDescent="0.35">
      <c r="A786" s="203"/>
      <c r="AB786"/>
      <c r="AK786"/>
      <c r="AL786" s="204"/>
    </row>
    <row r="787" spans="1:38" x14ac:dyDescent="0.35">
      <c r="A787" s="203"/>
      <c r="AB787"/>
      <c r="AK787"/>
      <c r="AL787" s="204"/>
    </row>
    <row r="788" spans="1:38" x14ac:dyDescent="0.35">
      <c r="A788" s="203"/>
      <c r="AB788"/>
      <c r="AK788"/>
      <c r="AL788" s="204"/>
    </row>
    <row r="789" spans="1:38" x14ac:dyDescent="0.35">
      <c r="A789" s="203"/>
      <c r="AB789"/>
      <c r="AK789"/>
      <c r="AL789" s="204"/>
    </row>
    <row r="790" spans="1:38" x14ac:dyDescent="0.35">
      <c r="A790" s="203"/>
      <c r="AB790"/>
      <c r="AK790"/>
      <c r="AL790" s="204"/>
    </row>
    <row r="791" spans="1:38" x14ac:dyDescent="0.35">
      <c r="A791" s="203"/>
      <c r="AB791"/>
      <c r="AK791"/>
      <c r="AL791" s="204"/>
    </row>
    <row r="792" spans="1:38" x14ac:dyDescent="0.35">
      <c r="A792" s="203"/>
      <c r="AB792"/>
      <c r="AK792"/>
      <c r="AL792" s="204"/>
    </row>
    <row r="793" spans="1:38" x14ac:dyDescent="0.35">
      <c r="A793" s="203"/>
      <c r="AB793"/>
      <c r="AK793"/>
      <c r="AL793" s="204"/>
    </row>
    <row r="794" spans="1:38" x14ac:dyDescent="0.35">
      <c r="A794" s="203"/>
      <c r="AB794"/>
      <c r="AK794"/>
      <c r="AL794" s="204"/>
    </row>
    <row r="795" spans="1:38" x14ac:dyDescent="0.35">
      <c r="A795" s="203"/>
      <c r="AB795"/>
      <c r="AK795"/>
      <c r="AL795" s="204"/>
    </row>
    <row r="796" spans="1:38" x14ac:dyDescent="0.35">
      <c r="A796" s="203"/>
      <c r="AB796"/>
      <c r="AK796"/>
      <c r="AL796" s="204"/>
    </row>
    <row r="797" spans="1:38" x14ac:dyDescent="0.35">
      <c r="A797" s="203"/>
      <c r="AB797"/>
      <c r="AK797"/>
      <c r="AL797" s="204"/>
    </row>
    <row r="798" spans="1:38" x14ac:dyDescent="0.35">
      <c r="A798" s="203"/>
      <c r="AB798"/>
      <c r="AK798"/>
      <c r="AL798" s="204"/>
    </row>
    <row r="799" spans="1:38" x14ac:dyDescent="0.35">
      <c r="A799" s="203"/>
      <c r="AB799"/>
      <c r="AK799"/>
      <c r="AL799" s="204"/>
    </row>
    <row r="800" spans="1:38" x14ac:dyDescent="0.35">
      <c r="A800" s="203"/>
      <c r="AB800"/>
      <c r="AK800"/>
      <c r="AL800" s="204"/>
    </row>
    <row r="801" spans="1:38" x14ac:dyDescent="0.35">
      <c r="A801" s="203"/>
      <c r="AB801"/>
      <c r="AK801"/>
      <c r="AL801" s="204"/>
    </row>
    <row r="802" spans="1:38" x14ac:dyDescent="0.35">
      <c r="A802" s="203"/>
      <c r="AB802"/>
      <c r="AK802"/>
      <c r="AL802" s="204"/>
    </row>
    <row r="803" spans="1:38" x14ac:dyDescent="0.35">
      <c r="A803" s="203"/>
      <c r="AB803"/>
      <c r="AK803"/>
      <c r="AL803" s="204"/>
    </row>
    <row r="804" spans="1:38" x14ac:dyDescent="0.35">
      <c r="A804" s="203"/>
      <c r="AB804"/>
      <c r="AK804"/>
      <c r="AL804" s="204"/>
    </row>
    <row r="805" spans="1:38" x14ac:dyDescent="0.35">
      <c r="A805" s="203"/>
      <c r="AB805"/>
      <c r="AK805"/>
      <c r="AL805" s="204"/>
    </row>
    <row r="806" spans="1:38" x14ac:dyDescent="0.35">
      <c r="A806" s="203"/>
      <c r="AB806"/>
      <c r="AK806"/>
      <c r="AL806" s="204"/>
    </row>
    <row r="807" spans="1:38" x14ac:dyDescent="0.35">
      <c r="A807" s="203"/>
      <c r="AB807"/>
      <c r="AK807"/>
      <c r="AL807" s="204"/>
    </row>
    <row r="808" spans="1:38" x14ac:dyDescent="0.35">
      <c r="A808" s="203"/>
      <c r="AB808"/>
      <c r="AK808"/>
      <c r="AL808" s="204"/>
    </row>
    <row r="809" spans="1:38" x14ac:dyDescent="0.35">
      <c r="A809" s="203"/>
      <c r="AB809"/>
      <c r="AK809"/>
      <c r="AL809" s="204"/>
    </row>
    <row r="810" spans="1:38" x14ac:dyDescent="0.35">
      <c r="A810" s="203"/>
      <c r="AB810"/>
      <c r="AK810"/>
      <c r="AL810" s="204"/>
    </row>
    <row r="811" spans="1:38" x14ac:dyDescent="0.35">
      <c r="A811" s="203"/>
      <c r="AB811"/>
      <c r="AK811"/>
      <c r="AL811" s="204"/>
    </row>
    <row r="812" spans="1:38" x14ac:dyDescent="0.35">
      <c r="A812" s="203"/>
      <c r="AB812"/>
      <c r="AK812"/>
      <c r="AL812" s="204"/>
    </row>
    <row r="813" spans="1:38" x14ac:dyDescent="0.35">
      <c r="A813" s="203"/>
      <c r="AB813"/>
      <c r="AK813"/>
      <c r="AL813" s="204"/>
    </row>
    <row r="814" spans="1:38" x14ac:dyDescent="0.35">
      <c r="A814" s="203"/>
      <c r="AB814"/>
      <c r="AK814"/>
      <c r="AL814" s="204"/>
    </row>
    <row r="815" spans="1:38" x14ac:dyDescent="0.35">
      <c r="A815" s="203"/>
      <c r="AB815"/>
      <c r="AK815"/>
      <c r="AL815" s="204"/>
    </row>
    <row r="816" spans="1:38" x14ac:dyDescent="0.35">
      <c r="A816" s="203"/>
      <c r="AB816"/>
      <c r="AK816"/>
      <c r="AL816" s="204"/>
    </row>
    <row r="817" spans="1:38" x14ac:dyDescent="0.35">
      <c r="A817" s="203"/>
      <c r="AB817"/>
      <c r="AK817"/>
      <c r="AL817" s="204"/>
    </row>
    <row r="818" spans="1:38" x14ac:dyDescent="0.35">
      <c r="A818" s="203"/>
      <c r="AB818"/>
      <c r="AK818"/>
      <c r="AL818" s="204"/>
    </row>
    <row r="819" spans="1:38" x14ac:dyDescent="0.35">
      <c r="A819" s="203"/>
      <c r="AB819"/>
      <c r="AK819"/>
      <c r="AL819" s="204"/>
    </row>
    <row r="820" spans="1:38" x14ac:dyDescent="0.35">
      <c r="A820" s="203"/>
      <c r="AB820"/>
      <c r="AK820"/>
      <c r="AL820" s="204"/>
    </row>
    <row r="821" spans="1:38" x14ac:dyDescent="0.35">
      <c r="A821" s="203"/>
      <c r="AB821"/>
      <c r="AK821"/>
      <c r="AL821" s="204"/>
    </row>
    <row r="822" spans="1:38" x14ac:dyDescent="0.35">
      <c r="A822" s="203"/>
      <c r="AB822"/>
      <c r="AK822"/>
      <c r="AL822" s="204"/>
    </row>
    <row r="823" spans="1:38" x14ac:dyDescent="0.35">
      <c r="A823" s="203"/>
      <c r="AB823"/>
      <c r="AK823"/>
      <c r="AL823" s="204"/>
    </row>
    <row r="824" spans="1:38" x14ac:dyDescent="0.35">
      <c r="A824" s="203"/>
      <c r="AB824"/>
      <c r="AK824"/>
      <c r="AL824" s="204"/>
    </row>
    <row r="825" spans="1:38" x14ac:dyDescent="0.35">
      <c r="A825" s="203"/>
      <c r="AB825"/>
      <c r="AK825"/>
      <c r="AL825" s="204"/>
    </row>
    <row r="826" spans="1:38" x14ac:dyDescent="0.35">
      <c r="A826" s="203"/>
      <c r="AB826"/>
      <c r="AK826"/>
      <c r="AL826" s="204"/>
    </row>
    <row r="827" spans="1:38" x14ac:dyDescent="0.35">
      <c r="A827" s="203"/>
      <c r="AB827"/>
      <c r="AK827"/>
      <c r="AL827" s="204"/>
    </row>
    <row r="828" spans="1:38" x14ac:dyDescent="0.35">
      <c r="A828" s="203"/>
      <c r="AB828"/>
      <c r="AK828"/>
      <c r="AL828" s="204"/>
    </row>
    <row r="829" spans="1:38" x14ac:dyDescent="0.35">
      <c r="A829" s="203"/>
      <c r="AB829"/>
      <c r="AK829"/>
      <c r="AL829" s="204"/>
    </row>
    <row r="830" spans="1:38" x14ac:dyDescent="0.35">
      <c r="A830" s="203"/>
      <c r="AB830"/>
      <c r="AK830"/>
      <c r="AL830" s="204"/>
    </row>
    <row r="831" spans="1:38" x14ac:dyDescent="0.35">
      <c r="A831" s="203"/>
      <c r="AB831"/>
      <c r="AK831"/>
      <c r="AL831" s="204"/>
    </row>
    <row r="832" spans="1:38" x14ac:dyDescent="0.35">
      <c r="A832" s="203"/>
      <c r="AB832"/>
      <c r="AK832"/>
      <c r="AL832" s="204"/>
    </row>
    <row r="833" spans="1:38" x14ac:dyDescent="0.35">
      <c r="A833" s="203"/>
      <c r="AB833"/>
      <c r="AK833"/>
      <c r="AL833" s="204"/>
    </row>
    <row r="834" spans="1:38" x14ac:dyDescent="0.35">
      <c r="A834" s="203"/>
      <c r="AB834"/>
      <c r="AK834"/>
      <c r="AL834" s="204"/>
    </row>
    <row r="835" spans="1:38" x14ac:dyDescent="0.35">
      <c r="A835" s="203"/>
      <c r="AB835"/>
      <c r="AK835"/>
      <c r="AL835" s="204"/>
    </row>
    <row r="836" spans="1:38" x14ac:dyDescent="0.35">
      <c r="A836" s="203"/>
      <c r="AB836"/>
      <c r="AK836"/>
      <c r="AL836" s="204"/>
    </row>
    <row r="837" spans="1:38" x14ac:dyDescent="0.35">
      <c r="A837" s="203"/>
      <c r="AB837"/>
      <c r="AK837"/>
      <c r="AL837" s="204"/>
    </row>
    <row r="838" spans="1:38" x14ac:dyDescent="0.35">
      <c r="A838" s="203"/>
      <c r="AB838"/>
      <c r="AK838"/>
      <c r="AL838" s="204"/>
    </row>
    <row r="839" spans="1:38" x14ac:dyDescent="0.35">
      <c r="A839" s="203"/>
      <c r="AB839"/>
      <c r="AK839"/>
      <c r="AL839" s="204"/>
    </row>
    <row r="840" spans="1:38" x14ac:dyDescent="0.35">
      <c r="A840" s="203"/>
      <c r="AB840"/>
      <c r="AK840"/>
      <c r="AL840" s="204"/>
    </row>
    <row r="841" spans="1:38" x14ac:dyDescent="0.35">
      <c r="A841" s="203"/>
      <c r="AB841"/>
      <c r="AK841"/>
      <c r="AL841" s="204"/>
    </row>
    <row r="842" spans="1:38" x14ac:dyDescent="0.35">
      <c r="A842" s="203"/>
      <c r="AB842"/>
      <c r="AK842"/>
      <c r="AL842" s="204"/>
    </row>
    <row r="843" spans="1:38" x14ac:dyDescent="0.35">
      <c r="A843" s="203"/>
      <c r="AB843"/>
      <c r="AK843"/>
      <c r="AL843" s="204"/>
    </row>
    <row r="844" spans="1:38" x14ac:dyDescent="0.35">
      <c r="A844" s="203"/>
      <c r="AB844"/>
      <c r="AK844"/>
      <c r="AL844" s="204"/>
    </row>
    <row r="845" spans="1:38" x14ac:dyDescent="0.35">
      <c r="A845" s="203"/>
      <c r="AB845"/>
      <c r="AK845"/>
      <c r="AL845" s="204"/>
    </row>
    <row r="846" spans="1:38" x14ac:dyDescent="0.35">
      <c r="A846" s="203"/>
      <c r="AB846"/>
      <c r="AK846"/>
      <c r="AL846" s="204"/>
    </row>
    <row r="847" spans="1:38" x14ac:dyDescent="0.35">
      <c r="A847" s="203"/>
      <c r="AB847"/>
      <c r="AK847"/>
      <c r="AL847" s="204"/>
    </row>
    <row r="848" spans="1:38" x14ac:dyDescent="0.35">
      <c r="A848" s="203"/>
      <c r="AB848"/>
      <c r="AK848"/>
      <c r="AL848" s="204"/>
    </row>
    <row r="849" spans="1:38" x14ac:dyDescent="0.35">
      <c r="A849" s="203"/>
      <c r="AB849"/>
      <c r="AK849"/>
      <c r="AL849" s="204"/>
    </row>
    <row r="850" spans="1:38" x14ac:dyDescent="0.35">
      <c r="A850" s="203"/>
      <c r="AB850"/>
      <c r="AK850"/>
      <c r="AL850" s="204"/>
    </row>
    <row r="851" spans="1:38" x14ac:dyDescent="0.35">
      <c r="A851" s="203"/>
      <c r="AB851"/>
      <c r="AK851"/>
      <c r="AL851" s="204"/>
    </row>
    <row r="852" spans="1:38" x14ac:dyDescent="0.35">
      <c r="A852" s="203"/>
      <c r="AB852"/>
      <c r="AK852"/>
      <c r="AL852" s="204"/>
    </row>
    <row r="853" spans="1:38" x14ac:dyDescent="0.35">
      <c r="A853" s="203"/>
      <c r="AB853"/>
      <c r="AK853"/>
      <c r="AL853" s="204"/>
    </row>
    <row r="854" spans="1:38" x14ac:dyDescent="0.35">
      <c r="A854" s="203"/>
      <c r="AB854"/>
      <c r="AK854"/>
      <c r="AL854" s="204"/>
    </row>
    <row r="855" spans="1:38" x14ac:dyDescent="0.35">
      <c r="A855" s="203"/>
      <c r="AB855"/>
      <c r="AK855"/>
      <c r="AL855" s="204"/>
    </row>
    <row r="856" spans="1:38" x14ac:dyDescent="0.35">
      <c r="A856" s="203"/>
      <c r="AB856"/>
      <c r="AK856"/>
      <c r="AL856" s="204"/>
    </row>
    <row r="857" spans="1:38" x14ac:dyDescent="0.35">
      <c r="A857" s="203"/>
      <c r="AB857"/>
      <c r="AK857"/>
      <c r="AL857" s="204"/>
    </row>
    <row r="858" spans="1:38" x14ac:dyDescent="0.35">
      <c r="A858" s="203"/>
      <c r="AB858"/>
      <c r="AK858"/>
      <c r="AL858" s="204"/>
    </row>
    <row r="859" spans="1:38" x14ac:dyDescent="0.35">
      <c r="A859" s="203"/>
      <c r="AB859"/>
      <c r="AK859"/>
      <c r="AL859" s="204"/>
    </row>
    <row r="860" spans="1:38" x14ac:dyDescent="0.35">
      <c r="A860" s="203"/>
      <c r="AB860"/>
      <c r="AK860"/>
      <c r="AL860" s="204"/>
    </row>
    <row r="861" spans="1:38" x14ac:dyDescent="0.35">
      <c r="A861" s="203"/>
      <c r="AB861"/>
      <c r="AK861"/>
      <c r="AL861" s="204"/>
    </row>
    <row r="862" spans="1:38" x14ac:dyDescent="0.35">
      <c r="A862" s="203"/>
      <c r="AB862"/>
      <c r="AK862"/>
      <c r="AL862" s="204"/>
    </row>
    <row r="863" spans="1:38" x14ac:dyDescent="0.35">
      <c r="A863" s="203"/>
      <c r="AB863"/>
      <c r="AK863"/>
      <c r="AL863" s="204"/>
    </row>
    <row r="864" spans="1:38" x14ac:dyDescent="0.35">
      <c r="A864" s="203"/>
      <c r="AB864"/>
      <c r="AK864"/>
      <c r="AL864" s="204"/>
    </row>
    <row r="865" spans="1:38" x14ac:dyDescent="0.35">
      <c r="A865" s="203"/>
      <c r="AB865"/>
      <c r="AK865"/>
      <c r="AL865" s="204"/>
    </row>
    <row r="866" spans="1:38" x14ac:dyDescent="0.35">
      <c r="A866" s="203"/>
      <c r="AB866"/>
      <c r="AK866"/>
      <c r="AL866" s="204"/>
    </row>
    <row r="867" spans="1:38" x14ac:dyDescent="0.35">
      <c r="A867" s="203"/>
      <c r="AB867"/>
      <c r="AK867"/>
      <c r="AL867" s="204"/>
    </row>
    <row r="868" spans="1:38" x14ac:dyDescent="0.35">
      <c r="A868" s="203"/>
      <c r="AB868"/>
      <c r="AK868"/>
      <c r="AL868" s="204"/>
    </row>
    <row r="869" spans="1:38" x14ac:dyDescent="0.35">
      <c r="A869" s="203"/>
      <c r="AB869"/>
      <c r="AK869"/>
      <c r="AL869" s="204"/>
    </row>
    <row r="870" spans="1:38" x14ac:dyDescent="0.35">
      <c r="A870" s="203"/>
      <c r="AB870"/>
      <c r="AK870"/>
      <c r="AL870" s="204"/>
    </row>
    <row r="871" spans="1:38" x14ac:dyDescent="0.35">
      <c r="A871" s="203"/>
      <c r="AB871"/>
      <c r="AK871"/>
      <c r="AL871" s="204"/>
    </row>
    <row r="872" spans="1:38" x14ac:dyDescent="0.35">
      <c r="A872" s="203"/>
      <c r="AB872"/>
      <c r="AK872"/>
      <c r="AL872" s="204"/>
    </row>
    <row r="873" spans="1:38" x14ac:dyDescent="0.35">
      <c r="A873" s="203"/>
      <c r="AB873"/>
      <c r="AK873"/>
      <c r="AL873" s="204"/>
    </row>
    <row r="874" spans="1:38" x14ac:dyDescent="0.35">
      <c r="A874" s="203"/>
      <c r="AB874"/>
      <c r="AK874"/>
      <c r="AL874" s="204"/>
    </row>
    <row r="875" spans="1:38" x14ac:dyDescent="0.35">
      <c r="A875" s="203"/>
      <c r="AB875"/>
      <c r="AK875"/>
      <c r="AL875" s="204"/>
    </row>
    <row r="876" spans="1:38" x14ac:dyDescent="0.35">
      <c r="A876" s="203"/>
      <c r="AB876"/>
      <c r="AK876"/>
      <c r="AL876" s="204"/>
    </row>
    <row r="877" spans="1:38" x14ac:dyDescent="0.35">
      <c r="A877" s="203"/>
      <c r="AB877"/>
      <c r="AK877"/>
      <c r="AL877" s="204"/>
    </row>
    <row r="878" spans="1:38" x14ac:dyDescent="0.35">
      <c r="A878" s="203"/>
      <c r="AB878"/>
      <c r="AK878"/>
      <c r="AL878" s="204"/>
    </row>
    <row r="879" spans="1:38" x14ac:dyDescent="0.35">
      <c r="A879" s="203"/>
      <c r="AB879"/>
      <c r="AK879"/>
      <c r="AL879" s="204"/>
    </row>
    <row r="880" spans="1:38" x14ac:dyDescent="0.35">
      <c r="A880" s="203"/>
      <c r="AB880"/>
      <c r="AK880"/>
      <c r="AL880" s="204"/>
    </row>
    <row r="881" spans="1:38" x14ac:dyDescent="0.35">
      <c r="A881" s="203"/>
      <c r="AB881"/>
      <c r="AK881"/>
      <c r="AL881" s="204"/>
    </row>
    <row r="882" spans="1:38" x14ac:dyDescent="0.35">
      <c r="A882" s="203"/>
      <c r="AB882"/>
      <c r="AK882"/>
      <c r="AL882" s="204"/>
    </row>
    <row r="883" spans="1:38" x14ac:dyDescent="0.35">
      <c r="A883" s="203"/>
      <c r="AB883"/>
      <c r="AK883"/>
      <c r="AL883" s="204"/>
    </row>
    <row r="884" spans="1:38" x14ac:dyDescent="0.35">
      <c r="A884" s="203"/>
      <c r="AB884"/>
      <c r="AK884"/>
      <c r="AL884" s="204"/>
    </row>
    <row r="885" spans="1:38" x14ac:dyDescent="0.35">
      <c r="A885" s="203"/>
      <c r="AB885"/>
      <c r="AK885"/>
      <c r="AL885" s="204"/>
    </row>
    <row r="886" spans="1:38" x14ac:dyDescent="0.35">
      <c r="A886" s="203"/>
      <c r="AB886"/>
      <c r="AK886"/>
      <c r="AL886" s="204"/>
    </row>
    <row r="887" spans="1:38" x14ac:dyDescent="0.35">
      <c r="A887" s="203"/>
      <c r="AB887"/>
      <c r="AK887"/>
      <c r="AL887" s="204"/>
    </row>
    <row r="888" spans="1:38" x14ac:dyDescent="0.35">
      <c r="A888" s="203"/>
      <c r="AB888"/>
      <c r="AK888"/>
      <c r="AL888" s="204"/>
    </row>
    <row r="889" spans="1:38" x14ac:dyDescent="0.35">
      <c r="A889" s="203"/>
      <c r="AB889"/>
      <c r="AK889"/>
      <c r="AL889" s="204"/>
    </row>
    <row r="890" spans="1:38" x14ac:dyDescent="0.35">
      <c r="A890" s="203"/>
      <c r="AB890"/>
      <c r="AK890"/>
      <c r="AL890" s="204"/>
    </row>
    <row r="891" spans="1:38" x14ac:dyDescent="0.35">
      <c r="A891" s="203"/>
      <c r="AB891"/>
      <c r="AK891"/>
      <c r="AL891" s="204"/>
    </row>
    <row r="892" spans="1:38" x14ac:dyDescent="0.35">
      <c r="A892" s="203"/>
      <c r="AB892"/>
      <c r="AK892"/>
      <c r="AL892" s="204"/>
    </row>
    <row r="893" spans="1:38" x14ac:dyDescent="0.35">
      <c r="A893" s="203"/>
      <c r="AB893"/>
      <c r="AK893"/>
      <c r="AL893" s="204"/>
    </row>
    <row r="894" spans="1:38" x14ac:dyDescent="0.35">
      <c r="A894" s="203"/>
      <c r="AB894"/>
      <c r="AK894"/>
      <c r="AL894" s="204"/>
    </row>
    <row r="895" spans="1:38" x14ac:dyDescent="0.35">
      <c r="A895" s="203"/>
      <c r="AB895"/>
      <c r="AK895"/>
      <c r="AL895" s="204"/>
    </row>
    <row r="896" spans="1:38" x14ac:dyDescent="0.35">
      <c r="A896" s="203"/>
      <c r="AB896"/>
      <c r="AK896"/>
      <c r="AL896" s="204"/>
    </row>
    <row r="897" spans="1:38" x14ac:dyDescent="0.35">
      <c r="A897" s="203"/>
      <c r="AB897"/>
      <c r="AK897"/>
      <c r="AL897" s="204"/>
    </row>
    <row r="898" spans="1:38" x14ac:dyDescent="0.35">
      <c r="A898" s="203"/>
      <c r="AB898"/>
      <c r="AK898"/>
      <c r="AL898" s="204"/>
    </row>
    <row r="899" spans="1:38" x14ac:dyDescent="0.35">
      <c r="A899" s="203"/>
      <c r="AB899"/>
      <c r="AK899"/>
      <c r="AL899" s="204"/>
    </row>
    <row r="900" spans="1:38" x14ac:dyDescent="0.35">
      <c r="A900" s="203"/>
      <c r="AB900"/>
      <c r="AK900"/>
      <c r="AL900" s="204"/>
    </row>
    <row r="901" spans="1:38" x14ac:dyDescent="0.35">
      <c r="A901" s="203"/>
      <c r="AB901"/>
      <c r="AK901"/>
      <c r="AL901" s="204"/>
    </row>
    <row r="902" spans="1:38" x14ac:dyDescent="0.35">
      <c r="A902" s="203"/>
      <c r="AB902"/>
      <c r="AK902"/>
      <c r="AL902" s="204"/>
    </row>
    <row r="903" spans="1:38" x14ac:dyDescent="0.35">
      <c r="A903" s="203"/>
      <c r="AB903"/>
      <c r="AK903"/>
      <c r="AL903" s="204"/>
    </row>
    <row r="904" spans="1:38" x14ac:dyDescent="0.35">
      <c r="A904" s="203"/>
      <c r="AB904"/>
      <c r="AK904"/>
      <c r="AL904" s="204"/>
    </row>
    <row r="905" spans="1:38" x14ac:dyDescent="0.35">
      <c r="A905" s="203"/>
      <c r="AB905"/>
      <c r="AK905"/>
      <c r="AL905" s="204"/>
    </row>
    <row r="906" spans="1:38" x14ac:dyDescent="0.35">
      <c r="A906" s="203"/>
      <c r="AB906"/>
      <c r="AK906"/>
      <c r="AL906" s="204"/>
    </row>
    <row r="907" spans="1:38" x14ac:dyDescent="0.35">
      <c r="A907" s="203"/>
      <c r="AB907"/>
      <c r="AK907"/>
      <c r="AL907" s="204"/>
    </row>
    <row r="908" spans="1:38" x14ac:dyDescent="0.35">
      <c r="A908" s="203"/>
      <c r="AB908"/>
      <c r="AK908"/>
      <c r="AL908" s="204"/>
    </row>
    <row r="909" spans="1:38" x14ac:dyDescent="0.35">
      <c r="A909" s="203"/>
      <c r="AB909"/>
      <c r="AK909"/>
      <c r="AL909" s="204"/>
    </row>
    <row r="910" spans="1:38" x14ac:dyDescent="0.35">
      <c r="A910" s="203"/>
      <c r="AB910"/>
      <c r="AK910"/>
      <c r="AL910" s="204"/>
    </row>
    <row r="911" spans="1:38" x14ac:dyDescent="0.35">
      <c r="A911" s="203"/>
      <c r="AB911"/>
      <c r="AK911"/>
      <c r="AL911" s="204"/>
    </row>
    <row r="912" spans="1:38" x14ac:dyDescent="0.35">
      <c r="A912" s="203"/>
      <c r="AB912"/>
      <c r="AK912"/>
      <c r="AL912" s="204"/>
    </row>
    <row r="913" spans="1:38" x14ac:dyDescent="0.35">
      <c r="A913" s="203"/>
      <c r="AB913"/>
      <c r="AK913"/>
      <c r="AL913" s="204"/>
    </row>
    <row r="914" spans="1:38" x14ac:dyDescent="0.35">
      <c r="A914" s="203"/>
      <c r="AB914"/>
      <c r="AK914"/>
      <c r="AL914" s="204"/>
    </row>
    <row r="915" spans="1:38" x14ac:dyDescent="0.35">
      <c r="A915" s="203"/>
      <c r="AB915"/>
      <c r="AK915"/>
      <c r="AL915" s="204"/>
    </row>
    <row r="916" spans="1:38" x14ac:dyDescent="0.35">
      <c r="A916" s="203"/>
      <c r="AB916"/>
      <c r="AK916"/>
      <c r="AL916" s="204"/>
    </row>
    <row r="917" spans="1:38" x14ac:dyDescent="0.35">
      <c r="A917" s="203"/>
      <c r="AB917"/>
      <c r="AK917"/>
      <c r="AL917" s="204"/>
    </row>
    <row r="918" spans="1:38" x14ac:dyDescent="0.35">
      <c r="A918" s="203"/>
      <c r="AB918"/>
      <c r="AK918"/>
      <c r="AL918" s="204"/>
    </row>
    <row r="919" spans="1:38" x14ac:dyDescent="0.35">
      <c r="A919" s="203"/>
      <c r="AB919"/>
      <c r="AK919"/>
      <c r="AL919" s="204"/>
    </row>
    <row r="920" spans="1:38" x14ac:dyDescent="0.35">
      <c r="A920" s="203"/>
      <c r="AB920"/>
      <c r="AK920"/>
      <c r="AL920" s="204"/>
    </row>
    <row r="921" spans="1:38" x14ac:dyDescent="0.35">
      <c r="A921" s="203"/>
      <c r="AB921"/>
      <c r="AK921"/>
      <c r="AL921" s="204"/>
    </row>
    <row r="922" spans="1:38" x14ac:dyDescent="0.35">
      <c r="A922" s="203"/>
      <c r="AB922"/>
      <c r="AK922"/>
      <c r="AL922" s="204"/>
    </row>
    <row r="923" spans="1:38" x14ac:dyDescent="0.35">
      <c r="A923" s="203"/>
      <c r="AB923"/>
      <c r="AK923"/>
      <c r="AL923" s="204"/>
    </row>
    <row r="924" spans="1:38" x14ac:dyDescent="0.35">
      <c r="A924" s="203"/>
      <c r="AB924"/>
      <c r="AK924"/>
      <c r="AL924" s="204"/>
    </row>
    <row r="925" spans="1:38" x14ac:dyDescent="0.35">
      <c r="A925" s="203"/>
      <c r="AB925"/>
      <c r="AK925"/>
      <c r="AL925" s="204"/>
    </row>
    <row r="926" spans="1:38" x14ac:dyDescent="0.35">
      <c r="A926" s="203"/>
      <c r="AB926"/>
      <c r="AK926"/>
      <c r="AL926" s="204"/>
    </row>
    <row r="927" spans="1:38" x14ac:dyDescent="0.35">
      <c r="A927" s="203"/>
      <c r="AB927"/>
      <c r="AK927"/>
      <c r="AL927" s="204"/>
    </row>
    <row r="928" spans="1:38" x14ac:dyDescent="0.35">
      <c r="A928" s="203"/>
      <c r="AB928"/>
      <c r="AK928"/>
      <c r="AL928" s="204"/>
    </row>
    <row r="929" spans="1:38" x14ac:dyDescent="0.35">
      <c r="A929" s="203"/>
      <c r="AB929"/>
      <c r="AK929"/>
      <c r="AL929" s="204"/>
    </row>
    <row r="930" spans="1:38" x14ac:dyDescent="0.35">
      <c r="A930" s="203"/>
      <c r="AB930"/>
      <c r="AK930"/>
      <c r="AL930" s="204"/>
    </row>
    <row r="931" spans="1:38" x14ac:dyDescent="0.35">
      <c r="A931" s="203"/>
      <c r="AB931"/>
      <c r="AK931"/>
      <c r="AL931" s="204"/>
    </row>
    <row r="932" spans="1:38" x14ac:dyDescent="0.35">
      <c r="A932" s="203"/>
      <c r="AB932"/>
      <c r="AK932"/>
      <c r="AL932" s="204"/>
    </row>
    <row r="933" spans="1:38" x14ac:dyDescent="0.35">
      <c r="A933" s="203"/>
      <c r="AB933"/>
      <c r="AK933"/>
      <c r="AL933" s="204"/>
    </row>
    <row r="934" spans="1:38" x14ac:dyDescent="0.35">
      <c r="A934" s="203"/>
      <c r="AB934"/>
      <c r="AK934"/>
      <c r="AL934" s="204"/>
    </row>
    <row r="935" spans="1:38" x14ac:dyDescent="0.35">
      <c r="A935" s="203"/>
      <c r="AB935"/>
      <c r="AK935"/>
      <c r="AL935" s="204"/>
    </row>
    <row r="936" spans="1:38" x14ac:dyDescent="0.35">
      <c r="A936" s="203"/>
      <c r="AB936"/>
      <c r="AK936"/>
      <c r="AL936" s="204"/>
    </row>
    <row r="937" spans="1:38" x14ac:dyDescent="0.35">
      <c r="A937" s="203"/>
      <c r="AB937"/>
      <c r="AK937"/>
      <c r="AL937" s="204"/>
    </row>
    <row r="938" spans="1:38" x14ac:dyDescent="0.35">
      <c r="A938" s="203"/>
      <c r="AB938"/>
      <c r="AK938"/>
      <c r="AL938" s="204"/>
    </row>
    <row r="939" spans="1:38" x14ac:dyDescent="0.35">
      <c r="A939" s="203"/>
      <c r="AB939"/>
      <c r="AK939"/>
      <c r="AL939" s="204"/>
    </row>
    <row r="940" spans="1:38" x14ac:dyDescent="0.35">
      <c r="A940" s="203"/>
      <c r="AB940"/>
      <c r="AK940"/>
      <c r="AL940" s="204"/>
    </row>
    <row r="941" spans="1:38" x14ac:dyDescent="0.35">
      <c r="A941" s="203"/>
      <c r="AB941"/>
      <c r="AK941"/>
      <c r="AL941" s="204"/>
    </row>
    <row r="942" spans="1:38" x14ac:dyDescent="0.35">
      <c r="A942" s="203"/>
      <c r="AB942"/>
      <c r="AK942"/>
      <c r="AL942" s="204"/>
    </row>
    <row r="943" spans="1:38" x14ac:dyDescent="0.35">
      <c r="A943" s="203"/>
      <c r="AB943"/>
      <c r="AK943"/>
      <c r="AL943" s="204"/>
    </row>
    <row r="944" spans="1:38" x14ac:dyDescent="0.35">
      <c r="A944" s="203"/>
      <c r="AB944"/>
      <c r="AK944"/>
      <c r="AL944" s="204"/>
    </row>
    <row r="945" spans="1:72" x14ac:dyDescent="0.35">
      <c r="A945" s="203"/>
      <c r="AB945"/>
      <c r="AK945"/>
      <c r="AL945" s="204"/>
    </row>
    <row r="946" spans="1:72" x14ac:dyDescent="0.35">
      <c r="A946" s="203"/>
      <c r="AB946"/>
      <c r="AK946"/>
      <c r="AL946" s="204"/>
    </row>
    <row r="947" spans="1:72" x14ac:dyDescent="0.35">
      <c r="A947" s="203"/>
      <c r="AB947"/>
      <c r="AK947"/>
      <c r="AL947" s="204"/>
    </row>
    <row r="948" spans="1:72" x14ac:dyDescent="0.35">
      <c r="A948" s="203"/>
      <c r="AB948"/>
      <c r="AK948"/>
      <c r="AL948" s="204"/>
    </row>
    <row r="949" spans="1:72" x14ac:dyDescent="0.35">
      <c r="A949" s="203"/>
      <c r="AB949"/>
      <c r="AK949"/>
      <c r="AL949" s="204"/>
    </row>
    <row r="950" spans="1:72" x14ac:dyDescent="0.35">
      <c r="A950" s="203"/>
      <c r="AB950"/>
      <c r="AK950"/>
      <c r="AL950" s="204"/>
    </row>
    <row r="951" spans="1:72" x14ac:dyDescent="0.35">
      <c r="A951" s="203"/>
      <c r="AB951"/>
      <c r="AK951"/>
      <c r="AL951" s="204"/>
    </row>
    <row r="952" spans="1:72" x14ac:dyDescent="0.35">
      <c r="A952" s="203"/>
      <c r="AB952"/>
      <c r="AK952"/>
      <c r="AL952" s="204"/>
    </row>
    <row r="953" spans="1:72" x14ac:dyDescent="0.35">
      <c r="A953" s="203"/>
      <c r="AB953"/>
      <c r="AK953"/>
      <c r="AL953" s="204"/>
    </row>
    <row r="954" spans="1:72" x14ac:dyDescent="0.35">
      <c r="A954" s="203"/>
      <c r="AB954"/>
      <c r="AK954"/>
      <c r="AL954" s="204"/>
    </row>
    <row r="955" spans="1:72" x14ac:dyDescent="0.35">
      <c r="A955" s="203"/>
      <c r="AB955"/>
      <c r="AK955"/>
      <c r="AL955" s="204"/>
    </row>
    <row r="956" spans="1:72" x14ac:dyDescent="0.35">
      <c r="A956" s="203"/>
      <c r="AB956"/>
      <c r="AK956"/>
      <c r="AL956" s="204"/>
    </row>
    <row r="957" spans="1:72" x14ac:dyDescent="0.35">
      <c r="A957" s="203"/>
      <c r="AB957"/>
      <c r="AK957"/>
      <c r="AL957" s="204"/>
    </row>
    <row r="958" spans="1:72" x14ac:dyDescent="0.35">
      <c r="A958" s="205"/>
      <c r="B958" s="206"/>
      <c r="C958" s="207"/>
      <c r="D958" s="207"/>
      <c r="E958" s="207"/>
      <c r="F958" s="207"/>
      <c r="G958" s="207"/>
      <c r="AB958"/>
      <c r="AK958"/>
      <c r="AL958" s="204"/>
      <c r="AM958" s="207"/>
      <c r="AN958" s="207"/>
      <c r="AO958" s="207"/>
      <c r="AP958" s="207"/>
      <c r="AQ958" s="207"/>
      <c r="AR958" s="207"/>
      <c r="AS958" s="207"/>
      <c r="AT958" s="207"/>
      <c r="AU958" s="207"/>
      <c r="AV958" s="207"/>
      <c r="AW958" s="207"/>
      <c r="AX958" s="207"/>
      <c r="AY958" s="207"/>
      <c r="AZ958" s="207"/>
      <c r="BA958" s="207"/>
      <c r="BB958" s="207"/>
      <c r="BC958" s="207"/>
      <c r="BD958" s="207"/>
      <c r="BE958" s="207"/>
      <c r="BF958" s="207"/>
      <c r="BG958" s="207"/>
      <c r="BH958" s="207"/>
      <c r="BI958" s="207"/>
      <c r="BJ958" s="207"/>
      <c r="BK958" s="207"/>
      <c r="BL958" s="207"/>
      <c r="BM958" s="207"/>
      <c r="BN958" s="207"/>
      <c r="BO958" s="207"/>
      <c r="BP958" s="207"/>
      <c r="BQ958" s="207"/>
      <c r="BR958" s="207"/>
      <c r="BS958" s="207"/>
      <c r="BT958" s="207"/>
    </row>
    <row r="959" spans="1:72" x14ac:dyDescent="0.35">
      <c r="AB959"/>
      <c r="AK959"/>
      <c r="AL959" s="204"/>
    </row>
    <row r="960" spans="1:72" x14ac:dyDescent="0.35">
      <c r="AB960"/>
      <c r="AK960"/>
      <c r="AL960" s="204"/>
    </row>
    <row r="961" spans="28:38" x14ac:dyDescent="0.35">
      <c r="AB961"/>
      <c r="AK961"/>
      <c r="AL961" s="204"/>
    </row>
    <row r="962" spans="28:38" x14ac:dyDescent="0.35">
      <c r="AB962"/>
      <c r="AK962"/>
      <c r="AL962" s="204"/>
    </row>
    <row r="963" spans="28:38" x14ac:dyDescent="0.35">
      <c r="AB963"/>
      <c r="AK963"/>
      <c r="AL963" s="204"/>
    </row>
    <row r="964" spans="28:38" x14ac:dyDescent="0.35">
      <c r="AB964"/>
      <c r="AK964"/>
      <c r="AL964" s="204"/>
    </row>
    <row r="965" spans="28:38" x14ac:dyDescent="0.35">
      <c r="AB965"/>
      <c r="AK965"/>
      <c r="AL965" s="204"/>
    </row>
    <row r="966" spans="28:38" x14ac:dyDescent="0.35">
      <c r="AB966"/>
      <c r="AK966"/>
      <c r="AL966" s="204"/>
    </row>
    <row r="967" spans="28:38" x14ac:dyDescent="0.35">
      <c r="AB967"/>
      <c r="AK967"/>
      <c r="AL967" s="204"/>
    </row>
    <row r="968" spans="28:38" x14ac:dyDescent="0.35">
      <c r="AB968"/>
      <c r="AK968"/>
      <c r="AL968" s="204"/>
    </row>
    <row r="969" spans="28:38" x14ac:dyDescent="0.35">
      <c r="AB969"/>
      <c r="AK969"/>
      <c r="AL969" s="204"/>
    </row>
    <row r="970" spans="28:38" x14ac:dyDescent="0.35">
      <c r="AB970"/>
      <c r="AK970"/>
      <c r="AL970" s="204"/>
    </row>
    <row r="971" spans="28:38" x14ac:dyDescent="0.35">
      <c r="AB971"/>
      <c r="AK971"/>
      <c r="AL971" s="204"/>
    </row>
    <row r="972" spans="28:38" x14ac:dyDescent="0.35">
      <c r="AB972"/>
      <c r="AK972"/>
      <c r="AL972" s="204"/>
    </row>
    <row r="973" spans="28:38" x14ac:dyDescent="0.35">
      <c r="AB973"/>
      <c r="AK973"/>
      <c r="AL973" s="204"/>
    </row>
    <row r="974" spans="28:38" x14ac:dyDescent="0.35">
      <c r="AB974"/>
      <c r="AK974"/>
      <c r="AL974" s="204"/>
    </row>
    <row r="975" spans="28:38" x14ac:dyDescent="0.35">
      <c r="AB975"/>
      <c r="AK975"/>
      <c r="AL975" s="204"/>
    </row>
    <row r="976" spans="28:38" x14ac:dyDescent="0.35">
      <c r="AB976"/>
      <c r="AK976"/>
      <c r="AL976" s="204"/>
    </row>
    <row r="977" spans="28:38" x14ac:dyDescent="0.35">
      <c r="AB977"/>
      <c r="AK977"/>
      <c r="AL977" s="204"/>
    </row>
    <row r="978" spans="28:38" x14ac:dyDescent="0.35">
      <c r="AB978"/>
      <c r="AK978"/>
      <c r="AL978" s="204"/>
    </row>
    <row r="979" spans="28:38" x14ac:dyDescent="0.35">
      <c r="AB979"/>
      <c r="AK979"/>
      <c r="AL979" s="204"/>
    </row>
    <row r="980" spans="28:38" x14ac:dyDescent="0.35">
      <c r="AB980"/>
      <c r="AK980"/>
      <c r="AL980" s="204"/>
    </row>
    <row r="981" spans="28:38" x14ac:dyDescent="0.35">
      <c r="AB981"/>
      <c r="AK981"/>
      <c r="AL981" s="204"/>
    </row>
    <row r="982" spans="28:38" x14ac:dyDescent="0.35">
      <c r="AB982"/>
      <c r="AK982"/>
      <c r="AL982" s="204"/>
    </row>
    <row r="983" spans="28:38" x14ac:dyDescent="0.35">
      <c r="AB983"/>
      <c r="AK983"/>
      <c r="AL983" s="204"/>
    </row>
    <row r="984" spans="28:38" x14ac:dyDescent="0.35">
      <c r="AB984"/>
      <c r="AK984"/>
      <c r="AL984" s="204"/>
    </row>
    <row r="985" spans="28:38" x14ac:dyDescent="0.35">
      <c r="AB985"/>
      <c r="AK985"/>
      <c r="AL985" s="204"/>
    </row>
    <row r="986" spans="28:38" x14ac:dyDescent="0.35">
      <c r="AB986"/>
      <c r="AK986"/>
      <c r="AL986" s="204"/>
    </row>
    <row r="987" spans="28:38" x14ac:dyDescent="0.35">
      <c r="AB987"/>
      <c r="AK987"/>
      <c r="AL987" s="204"/>
    </row>
    <row r="988" spans="28:38" x14ac:dyDescent="0.35">
      <c r="AB988"/>
      <c r="AK988"/>
      <c r="AL988" s="204"/>
    </row>
    <row r="989" spans="28:38" x14ac:dyDescent="0.35">
      <c r="AB989"/>
      <c r="AK989"/>
      <c r="AL989" s="204"/>
    </row>
    <row r="990" spans="28:38" x14ac:dyDescent="0.35">
      <c r="AB990"/>
      <c r="AK990"/>
      <c r="AL990" s="204"/>
    </row>
    <row r="991" spans="28:38" x14ac:dyDescent="0.35">
      <c r="AB991"/>
      <c r="AK991"/>
      <c r="AL991" s="204"/>
    </row>
    <row r="992" spans="28:38" x14ac:dyDescent="0.35">
      <c r="AB992"/>
      <c r="AK992"/>
      <c r="AL992" s="204"/>
    </row>
    <row r="993" spans="28:38" x14ac:dyDescent="0.35">
      <c r="AB993"/>
      <c r="AK993"/>
      <c r="AL993" s="204"/>
    </row>
    <row r="994" spans="28:38" x14ac:dyDescent="0.35">
      <c r="AB994"/>
      <c r="AK994"/>
      <c r="AL994" s="204"/>
    </row>
    <row r="995" spans="28:38" x14ac:dyDescent="0.35">
      <c r="AB995"/>
      <c r="AK995"/>
      <c r="AL995" s="204"/>
    </row>
    <row r="996" spans="28:38" x14ac:dyDescent="0.35">
      <c r="AB996"/>
      <c r="AK996"/>
      <c r="AL996" s="204"/>
    </row>
    <row r="997" spans="28:38" x14ac:dyDescent="0.35">
      <c r="AB997"/>
      <c r="AK997"/>
      <c r="AL997" s="204"/>
    </row>
    <row r="998" spans="28:38" x14ac:dyDescent="0.35">
      <c r="AB998"/>
      <c r="AK998"/>
      <c r="AL998" s="204"/>
    </row>
    <row r="999" spans="28:38" x14ac:dyDescent="0.35">
      <c r="AB999"/>
      <c r="AK999"/>
      <c r="AL999" s="204"/>
    </row>
    <row r="1000" spans="28:38" x14ac:dyDescent="0.35">
      <c r="AB1000"/>
      <c r="AK1000"/>
      <c r="AL1000" s="204"/>
    </row>
    <row r="1001" spans="28:38" x14ac:dyDescent="0.35">
      <c r="AB1001"/>
      <c r="AK1001"/>
      <c r="AL1001" s="204"/>
    </row>
    <row r="1002" spans="28:38" x14ac:dyDescent="0.35">
      <c r="AB1002"/>
      <c r="AK1002"/>
      <c r="AL1002" s="204"/>
    </row>
    <row r="1003" spans="28:38" x14ac:dyDescent="0.35">
      <c r="AB1003"/>
      <c r="AK1003"/>
      <c r="AL1003" s="204"/>
    </row>
    <row r="1004" spans="28:38" x14ac:dyDescent="0.35">
      <c r="AB1004"/>
      <c r="AK1004"/>
      <c r="AL1004" s="204"/>
    </row>
    <row r="1005" spans="28:38" x14ac:dyDescent="0.35">
      <c r="AB1005"/>
      <c r="AK1005"/>
      <c r="AL1005" s="204"/>
    </row>
    <row r="1006" spans="28:38" x14ac:dyDescent="0.35">
      <c r="AB1006"/>
      <c r="AK1006"/>
      <c r="AL1006" s="204"/>
    </row>
    <row r="1007" spans="28:38" x14ac:dyDescent="0.35">
      <c r="AB1007"/>
      <c r="AK1007"/>
      <c r="AL1007" s="204"/>
    </row>
    <row r="1008" spans="28:38" x14ac:dyDescent="0.35">
      <c r="AB1008"/>
      <c r="AK1008"/>
      <c r="AL1008" s="204"/>
    </row>
    <row r="1009" spans="28:38" x14ac:dyDescent="0.35">
      <c r="AB1009"/>
      <c r="AK1009"/>
      <c r="AL1009" s="204"/>
    </row>
    <row r="1010" spans="28:38" x14ac:dyDescent="0.35">
      <c r="AB1010"/>
      <c r="AK1010"/>
      <c r="AL1010" s="204"/>
    </row>
    <row r="1011" spans="28:38" x14ac:dyDescent="0.35">
      <c r="AB1011"/>
      <c r="AK1011"/>
      <c r="AL1011" s="204"/>
    </row>
    <row r="1012" spans="28:38" x14ac:dyDescent="0.35">
      <c r="AB1012"/>
      <c r="AK1012"/>
      <c r="AL1012" s="204"/>
    </row>
    <row r="1013" spans="28:38" x14ac:dyDescent="0.35">
      <c r="AB1013"/>
      <c r="AK1013"/>
      <c r="AL1013" s="204"/>
    </row>
    <row r="1014" spans="28:38" x14ac:dyDescent="0.35">
      <c r="AB1014"/>
      <c r="AK1014"/>
      <c r="AL1014" s="204"/>
    </row>
    <row r="1015" spans="28:38" x14ac:dyDescent="0.35">
      <c r="AB1015"/>
      <c r="AK1015"/>
      <c r="AL1015" s="204"/>
    </row>
    <row r="1016" spans="28:38" x14ac:dyDescent="0.35">
      <c r="AB1016"/>
      <c r="AK1016"/>
      <c r="AL1016" s="204"/>
    </row>
    <row r="1017" spans="28:38" x14ac:dyDescent="0.35">
      <c r="AB1017"/>
      <c r="AK1017"/>
      <c r="AL1017" s="204"/>
    </row>
    <row r="1018" spans="28:38" x14ac:dyDescent="0.35">
      <c r="AB1018"/>
      <c r="AK1018"/>
      <c r="AL1018" s="204"/>
    </row>
    <row r="1019" spans="28:38" x14ac:dyDescent="0.35">
      <c r="AB1019"/>
      <c r="AK1019"/>
      <c r="AL1019" s="204"/>
    </row>
    <row r="1020" spans="28:38" x14ac:dyDescent="0.35">
      <c r="AB1020"/>
      <c r="AK1020"/>
      <c r="AL1020" s="204"/>
    </row>
    <row r="1021" spans="28:38" x14ac:dyDescent="0.35">
      <c r="AB1021"/>
      <c r="AK1021"/>
      <c r="AL1021" s="204"/>
    </row>
    <row r="1022" spans="28:38" x14ac:dyDescent="0.35">
      <c r="AB1022"/>
      <c r="AK1022"/>
      <c r="AL1022" s="204"/>
    </row>
    <row r="1023" spans="28:38" x14ac:dyDescent="0.35">
      <c r="AB1023"/>
      <c r="AK1023"/>
      <c r="AL1023" s="204"/>
    </row>
    <row r="1024" spans="28:38" x14ac:dyDescent="0.35">
      <c r="AB1024"/>
      <c r="AK1024"/>
      <c r="AL1024" s="204"/>
    </row>
    <row r="1025" spans="28:38" x14ac:dyDescent="0.35">
      <c r="AB1025"/>
      <c r="AK1025"/>
      <c r="AL1025" s="204"/>
    </row>
    <row r="1026" spans="28:38" x14ac:dyDescent="0.35">
      <c r="AB1026"/>
      <c r="AK1026"/>
      <c r="AL1026" s="204"/>
    </row>
    <row r="1027" spans="28:38" x14ac:dyDescent="0.35">
      <c r="AB1027"/>
      <c r="AK1027"/>
      <c r="AL1027" s="204"/>
    </row>
    <row r="1028" spans="28:38" x14ac:dyDescent="0.35">
      <c r="AB1028"/>
      <c r="AK1028"/>
      <c r="AL1028" s="204"/>
    </row>
    <row r="1029" spans="28:38" x14ac:dyDescent="0.35">
      <c r="AB1029"/>
      <c r="AK1029"/>
      <c r="AL1029" s="204"/>
    </row>
    <row r="1030" spans="28:38" x14ac:dyDescent="0.35">
      <c r="AB1030"/>
      <c r="AK1030"/>
      <c r="AL1030" s="204"/>
    </row>
    <row r="1031" spans="28:38" x14ac:dyDescent="0.35">
      <c r="AB1031"/>
      <c r="AK1031"/>
      <c r="AL1031" s="204"/>
    </row>
    <row r="1032" spans="28:38" x14ac:dyDescent="0.35">
      <c r="AB1032"/>
      <c r="AK1032"/>
      <c r="AL1032" s="204"/>
    </row>
    <row r="1033" spans="28:38" x14ac:dyDescent="0.35">
      <c r="AB1033"/>
      <c r="AK1033"/>
      <c r="AL1033" s="204"/>
    </row>
    <row r="1034" spans="28:38" x14ac:dyDescent="0.35">
      <c r="AB1034"/>
      <c r="AK1034"/>
      <c r="AL1034" s="204"/>
    </row>
    <row r="1035" spans="28:38" x14ac:dyDescent="0.35">
      <c r="AB1035"/>
      <c r="AK1035"/>
      <c r="AL1035" s="204"/>
    </row>
    <row r="1036" spans="28:38" x14ac:dyDescent="0.35">
      <c r="AB1036"/>
      <c r="AK1036"/>
      <c r="AL1036" s="204"/>
    </row>
    <row r="1037" spans="28:38" x14ac:dyDescent="0.35">
      <c r="AB1037"/>
      <c r="AK1037"/>
      <c r="AL1037" s="204"/>
    </row>
    <row r="1038" spans="28:38" x14ac:dyDescent="0.35">
      <c r="AB1038"/>
      <c r="AK1038"/>
      <c r="AL1038" s="204"/>
    </row>
    <row r="1039" spans="28:38" x14ac:dyDescent="0.35">
      <c r="AB1039"/>
      <c r="AK1039"/>
      <c r="AL1039" s="204"/>
    </row>
    <row r="1040" spans="28:38" x14ac:dyDescent="0.35">
      <c r="AB1040"/>
      <c r="AK1040"/>
      <c r="AL1040" s="204"/>
    </row>
    <row r="1041" spans="28:38" x14ac:dyDescent="0.35">
      <c r="AB1041"/>
      <c r="AK1041"/>
      <c r="AL1041" s="204"/>
    </row>
    <row r="1042" spans="28:38" x14ac:dyDescent="0.35">
      <c r="AB1042"/>
      <c r="AK1042"/>
      <c r="AL1042" s="204"/>
    </row>
    <row r="1043" spans="28:38" x14ac:dyDescent="0.35">
      <c r="AB1043"/>
      <c r="AK1043"/>
      <c r="AL1043" s="204"/>
    </row>
    <row r="1044" spans="28:38" x14ac:dyDescent="0.35">
      <c r="AB1044"/>
      <c r="AK1044"/>
      <c r="AL1044" s="204"/>
    </row>
    <row r="1045" spans="28:38" x14ac:dyDescent="0.35">
      <c r="AB1045"/>
      <c r="AK1045"/>
      <c r="AL1045" s="204"/>
    </row>
    <row r="1046" spans="28:38" x14ac:dyDescent="0.35">
      <c r="AB1046"/>
      <c r="AK1046"/>
      <c r="AL1046" s="204"/>
    </row>
    <row r="1047" spans="28:38" x14ac:dyDescent="0.35">
      <c r="AB1047"/>
      <c r="AK1047"/>
      <c r="AL1047" s="204"/>
    </row>
    <row r="1048" spans="28:38" x14ac:dyDescent="0.35">
      <c r="AB1048"/>
      <c r="AK1048"/>
      <c r="AL1048" s="204"/>
    </row>
    <row r="1049" spans="28:38" x14ac:dyDescent="0.35">
      <c r="AB1049"/>
      <c r="AK1049"/>
      <c r="AL1049" s="204"/>
    </row>
    <row r="1050" spans="28:38" x14ac:dyDescent="0.35">
      <c r="AB1050"/>
      <c r="AK1050"/>
      <c r="AL1050" s="204"/>
    </row>
    <row r="1051" spans="28:38" x14ac:dyDescent="0.35">
      <c r="AB1051"/>
      <c r="AK1051"/>
      <c r="AL1051" s="204"/>
    </row>
    <row r="1052" spans="28:38" x14ac:dyDescent="0.35">
      <c r="AB1052"/>
      <c r="AK1052"/>
      <c r="AL1052" s="204"/>
    </row>
    <row r="1053" spans="28:38" x14ac:dyDescent="0.35">
      <c r="AB1053"/>
      <c r="AK1053"/>
      <c r="AL1053" s="204"/>
    </row>
    <row r="1054" spans="28:38" x14ac:dyDescent="0.35">
      <c r="AB1054"/>
      <c r="AK1054"/>
      <c r="AL1054" s="204"/>
    </row>
    <row r="1055" spans="28:38" x14ac:dyDescent="0.35">
      <c r="AB1055"/>
      <c r="AK1055"/>
      <c r="AL1055" s="204"/>
    </row>
    <row r="1056" spans="28:38" x14ac:dyDescent="0.35">
      <c r="AB1056"/>
      <c r="AK1056"/>
      <c r="AL1056" s="204"/>
    </row>
  </sheetData>
  <pageMargins left="0.7" right="0.7" top="0.75" bottom="0.75" header="0.3" footer="0.3"/>
  <pageSetup orientation="portrait" r:id="rId1"/>
  <headerFooter>
    <oddHeader>&amp;C&amp;"Calibri"&amp;10&amp;KFF0000OFFICIAL&amp;1#</oddHeader>
    <oddFooter>&amp;C&amp;1#&amp;"Calibri"&amp;10&amp;KFF0000OFFICIAL</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3E80B-0F32-4812-8F55-3100286B6486}">
  <dimension ref="A1:BV304"/>
  <sheetViews>
    <sheetView zoomScale="85" zoomScaleNormal="85" workbookViewId="0">
      <pane xSplit="4" ySplit="4" topLeftCell="E5" activePane="bottomRight" state="frozen"/>
      <selection pane="topRight" activeCell="E1" sqref="E1"/>
      <selection pane="bottomLeft" activeCell="A5" sqref="A5"/>
      <selection pane="bottomRight"/>
    </sheetView>
  </sheetViews>
  <sheetFormatPr defaultColWidth="8.54296875" defaultRowHeight="14.5" x14ac:dyDescent="0.35"/>
  <cols>
    <col min="1" max="1" width="61.7265625" style="29" customWidth="1"/>
    <col min="2" max="2" width="9.54296875" style="9" customWidth="1"/>
    <col min="3" max="3" width="6.54296875" style="14" customWidth="1"/>
    <col min="4" max="4" width="14.54296875" style="9" customWidth="1"/>
    <col min="5" max="77" width="10.54296875" style="9" customWidth="1"/>
    <col min="78" max="16384" width="8.54296875" style="9"/>
  </cols>
  <sheetData>
    <row r="1" spans="1:74" ht="15.5" x14ac:dyDescent="0.35">
      <c r="A1" s="13" t="s">
        <v>410</v>
      </c>
    </row>
    <row r="2" spans="1:74" ht="15.5" x14ac:dyDescent="0.35">
      <c r="A2" s="40" t="s">
        <v>136</v>
      </c>
    </row>
    <row r="3" spans="1:74" s="42" customFormat="1" ht="14.65" customHeight="1" x14ac:dyDescent="0.35">
      <c r="A3" s="34"/>
      <c r="B3" s="34" t="s">
        <v>8</v>
      </c>
      <c r="C3" s="16" t="s">
        <v>9</v>
      </c>
      <c r="D3" s="15" t="s">
        <v>411</v>
      </c>
      <c r="E3" s="31" t="s">
        <v>210</v>
      </c>
      <c r="F3" s="31" t="s">
        <v>211</v>
      </c>
      <c r="G3" s="31" t="s">
        <v>212</v>
      </c>
      <c r="H3" s="31" t="s">
        <v>213</v>
      </c>
      <c r="I3" s="31" t="s">
        <v>214</v>
      </c>
      <c r="J3" s="31" t="s">
        <v>215</v>
      </c>
      <c r="K3" s="31" t="s">
        <v>216</v>
      </c>
      <c r="L3" s="31" t="s">
        <v>217</v>
      </c>
      <c r="M3" s="31" t="s">
        <v>218</v>
      </c>
      <c r="N3" s="31" t="s">
        <v>219</v>
      </c>
      <c r="O3" s="31" t="s">
        <v>220</v>
      </c>
      <c r="P3" s="31" t="s">
        <v>221</v>
      </c>
      <c r="Q3" s="31" t="s">
        <v>222</v>
      </c>
      <c r="R3" s="31" t="s">
        <v>223</v>
      </c>
      <c r="S3" s="31" t="s">
        <v>224</v>
      </c>
      <c r="T3" s="31" t="s">
        <v>225</v>
      </c>
      <c r="U3" s="31" t="s">
        <v>226</v>
      </c>
      <c r="V3" s="31" t="s">
        <v>11</v>
      </c>
      <c r="W3" s="17" t="s">
        <v>12</v>
      </c>
      <c r="X3" s="17" t="s">
        <v>13</v>
      </c>
      <c r="Y3" s="17" t="s">
        <v>14</v>
      </c>
      <c r="Z3" s="17" t="s">
        <v>15</v>
      </c>
      <c r="AA3" s="17" t="s">
        <v>16</v>
      </c>
      <c r="AB3" s="17" t="s">
        <v>17</v>
      </c>
      <c r="AC3" s="31" t="s">
        <v>18</v>
      </c>
      <c r="AD3" s="31" t="s">
        <v>19</v>
      </c>
      <c r="AE3" s="31" t="s">
        <v>20</v>
      </c>
      <c r="AF3" s="31" t="s">
        <v>21</v>
      </c>
      <c r="AG3" s="31" t="s">
        <v>22</v>
      </c>
      <c r="AH3" s="31" t="s">
        <v>23</v>
      </c>
      <c r="AI3" s="31" t="s">
        <v>24</v>
      </c>
      <c r="AJ3" s="31" t="s">
        <v>25</v>
      </c>
      <c r="AK3" s="31" t="s">
        <v>26</v>
      </c>
      <c r="AL3" s="31" t="s">
        <v>27</v>
      </c>
      <c r="AM3" s="31" t="s">
        <v>28</v>
      </c>
      <c r="AN3" s="31" t="s">
        <v>29</v>
      </c>
      <c r="AO3" s="31" t="s">
        <v>30</v>
      </c>
      <c r="AP3" s="31" t="s">
        <v>31</v>
      </c>
      <c r="AQ3" s="31" t="s">
        <v>32</v>
      </c>
      <c r="AR3" s="31" t="s">
        <v>33</v>
      </c>
      <c r="AS3" s="31" t="s">
        <v>34</v>
      </c>
      <c r="AT3" s="31" t="s">
        <v>35</v>
      </c>
      <c r="AU3" s="31" t="s">
        <v>36</v>
      </c>
      <c r="AV3" s="31" t="s">
        <v>37</v>
      </c>
      <c r="AW3" s="17" t="s">
        <v>412</v>
      </c>
      <c r="AX3" s="17" t="s">
        <v>413</v>
      </c>
      <c r="AY3" s="17" t="s">
        <v>414</v>
      </c>
      <c r="AZ3" s="17" t="s">
        <v>415</v>
      </c>
      <c r="BA3" s="17" t="s">
        <v>416</v>
      </c>
      <c r="BB3" s="17" t="s">
        <v>417</v>
      </c>
      <c r="BC3" s="41" t="s">
        <v>418</v>
      </c>
      <c r="BD3" s="41" t="s">
        <v>419</v>
      </c>
      <c r="BE3" s="41" t="s">
        <v>420</v>
      </c>
      <c r="BF3" s="41" t="s">
        <v>421</v>
      </c>
      <c r="BG3" s="41" t="s">
        <v>422</v>
      </c>
      <c r="BH3" s="41" t="s">
        <v>423</v>
      </c>
      <c r="BI3" s="41" t="s">
        <v>424</v>
      </c>
      <c r="BJ3" s="41" t="s">
        <v>425</v>
      </c>
      <c r="BK3" s="41" t="s">
        <v>426</v>
      </c>
      <c r="BL3" s="41" t="s">
        <v>427</v>
      </c>
      <c r="BM3" s="41" t="s">
        <v>428</v>
      </c>
      <c r="BN3" s="41" t="s">
        <v>429</v>
      </c>
      <c r="BO3" s="41" t="s">
        <v>430</v>
      </c>
      <c r="BP3" s="41" t="s">
        <v>431</v>
      </c>
      <c r="BQ3" s="41" t="s">
        <v>432</v>
      </c>
      <c r="BR3" s="41" t="s">
        <v>433</v>
      </c>
      <c r="BS3" s="17" t="s">
        <v>60</v>
      </c>
      <c r="BT3" s="17" t="s">
        <v>61</v>
      </c>
      <c r="BU3" s="17" t="s">
        <v>62</v>
      </c>
      <c r="BV3" s="17" t="s">
        <v>63</v>
      </c>
    </row>
    <row r="4" spans="1:74" s="32" customFormat="1" x14ac:dyDescent="0.35">
      <c r="A4" s="34"/>
      <c r="B4" s="34"/>
      <c r="C4" s="16"/>
      <c r="D4" s="15"/>
      <c r="E4" s="31"/>
      <c r="F4" s="31"/>
      <c r="G4" s="31"/>
      <c r="H4" s="31"/>
      <c r="I4" s="31"/>
      <c r="J4" s="31"/>
      <c r="K4" s="31"/>
      <c r="L4" s="31"/>
      <c r="M4" s="31"/>
      <c r="N4" s="31"/>
      <c r="O4" s="31"/>
      <c r="P4" s="31"/>
      <c r="Q4" s="31"/>
      <c r="R4" s="31"/>
      <c r="S4" s="31"/>
      <c r="T4" s="31"/>
      <c r="U4" s="31"/>
      <c r="V4" s="31"/>
      <c r="W4" s="17"/>
      <c r="BS4" s="17"/>
      <c r="BT4" s="17"/>
      <c r="BU4" s="17"/>
    </row>
    <row r="5" spans="1:74" ht="4.1500000000000004" customHeight="1" x14ac:dyDescent="0.35">
      <c r="A5" s="19"/>
      <c r="B5" s="20"/>
      <c r="C5" s="21"/>
      <c r="D5" s="14"/>
      <c r="E5" s="22"/>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O5" s="24"/>
      <c r="BP5" s="24"/>
      <c r="BQ5" s="24"/>
      <c r="BR5" s="24"/>
      <c r="BS5" s="24"/>
      <c r="BT5" s="24"/>
      <c r="BU5" s="24"/>
    </row>
    <row r="6" spans="1:74" s="44" customFormat="1" ht="15.5" x14ac:dyDescent="0.35">
      <c r="A6" s="43" t="s">
        <v>783</v>
      </c>
      <c r="D6" s="45"/>
    </row>
    <row r="7" spans="1:74" ht="4.1500000000000004" customHeight="1" x14ac:dyDescent="0.35">
      <c r="A7" s="19"/>
      <c r="B7" s="20"/>
      <c r="C7" s="21"/>
      <c r="D7" s="14"/>
      <c r="E7" s="22"/>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O7" s="24"/>
      <c r="BP7" s="24"/>
      <c r="BQ7" s="24"/>
      <c r="BR7" s="24"/>
      <c r="BS7" s="24"/>
      <c r="BT7" s="24"/>
      <c r="BU7" s="24"/>
    </row>
    <row r="8" spans="1:74" s="44" customFormat="1" x14ac:dyDescent="0.35">
      <c r="A8" s="46" t="s">
        <v>74</v>
      </c>
      <c r="B8" s="9" t="s">
        <v>71</v>
      </c>
      <c r="D8" s="45"/>
      <c r="E8" s="24">
        <f>E54</f>
        <v>1987.2235265043876</v>
      </c>
      <c r="F8" s="24">
        <f t="shared" ref="F8:BQ8" si="0">F54</f>
        <v>2088.6333868775496</v>
      </c>
      <c r="G8" s="24">
        <f t="shared" si="0"/>
        <v>2243.3090324972209</v>
      </c>
      <c r="H8" s="24">
        <f t="shared" si="0"/>
        <v>2473.7859878907707</v>
      </c>
      <c r="I8" s="24">
        <f t="shared" si="0"/>
        <v>2635.6320276782412</v>
      </c>
      <c r="J8" s="24">
        <f t="shared" si="0"/>
        <v>2607.974793031015</v>
      </c>
      <c r="K8" s="24">
        <f t="shared" si="0"/>
        <v>2895.8149017669598</v>
      </c>
      <c r="L8" s="24">
        <f t="shared" si="0"/>
        <v>3281.9918448041526</v>
      </c>
      <c r="M8" s="24">
        <f t="shared" si="0"/>
        <v>3341.4036821944896</v>
      </c>
      <c r="N8" s="24">
        <f t="shared" si="0"/>
        <v>3437.6918324477952</v>
      </c>
      <c r="O8" s="24">
        <f t="shared" si="0"/>
        <v>3816.6983813171883</v>
      </c>
      <c r="P8" s="24">
        <f t="shared" si="0"/>
        <v>4454.8634622513291</v>
      </c>
      <c r="Q8" s="24">
        <f t="shared" si="0"/>
        <v>4889.1844804151742</v>
      </c>
      <c r="R8" s="24">
        <f t="shared" si="0"/>
        <v>5211.8522179661441</v>
      </c>
      <c r="S8" s="24">
        <f t="shared" si="0"/>
        <v>5718.9015198319539</v>
      </c>
      <c r="T8" s="24">
        <f t="shared" si="0"/>
        <v>6378.5777832694921</v>
      </c>
      <c r="U8" s="24">
        <f t="shared" si="0"/>
        <v>7332.2402075868031</v>
      </c>
      <c r="V8" s="24">
        <f t="shared" si="0"/>
        <v>8290</v>
      </c>
      <c r="W8" s="24">
        <f t="shared" si="0"/>
        <v>9135</v>
      </c>
      <c r="X8" s="24">
        <f t="shared" si="0"/>
        <v>9735</v>
      </c>
      <c r="Y8" s="24">
        <f t="shared" si="0"/>
        <v>12228</v>
      </c>
      <c r="Z8" s="24">
        <f t="shared" si="0"/>
        <v>15643</v>
      </c>
      <c r="AA8" s="24">
        <f t="shared" si="0"/>
        <v>18727</v>
      </c>
      <c r="AB8" s="24">
        <f t="shared" si="0"/>
        <v>21890</v>
      </c>
      <c r="AC8" s="24">
        <f t="shared" si="0"/>
        <v>24019</v>
      </c>
      <c r="AD8" s="24">
        <f t="shared" si="0"/>
        <v>26129</v>
      </c>
      <c r="AE8" s="24">
        <f t="shared" si="0"/>
        <v>30321</v>
      </c>
      <c r="AF8" s="24">
        <f t="shared" si="0"/>
        <v>35993</v>
      </c>
      <c r="AG8" s="24">
        <f t="shared" si="0"/>
        <v>41499</v>
      </c>
      <c r="AH8" s="24">
        <f t="shared" si="0"/>
        <v>45463</v>
      </c>
      <c r="AI8" s="24">
        <f t="shared" si="0"/>
        <v>49981</v>
      </c>
      <c r="AJ8" s="24">
        <f t="shared" si="0"/>
        <v>58817</v>
      </c>
      <c r="AK8" s="24">
        <f t="shared" si="0"/>
        <v>66206</v>
      </c>
      <c r="AL8" s="24">
        <f t="shared" si="0"/>
        <v>74724</v>
      </c>
      <c r="AM8" s="24">
        <f t="shared" si="0"/>
        <v>83491</v>
      </c>
      <c r="AN8" s="24">
        <f t="shared" si="0"/>
        <v>90748</v>
      </c>
      <c r="AO8" s="24">
        <f t="shared" si="0"/>
        <v>98625</v>
      </c>
      <c r="AP8" s="24">
        <f t="shared" si="0"/>
        <v>100227</v>
      </c>
      <c r="AQ8" s="24">
        <f t="shared" si="0"/>
        <v>95840</v>
      </c>
      <c r="AR8" s="24">
        <f t="shared" si="0"/>
        <v>97633</v>
      </c>
      <c r="AS8" s="24">
        <f t="shared" si="0"/>
        <v>103824</v>
      </c>
      <c r="AT8" s="24">
        <f t="shared" si="0"/>
        <v>113458</v>
      </c>
      <c r="AU8" s="24">
        <f t="shared" si="0"/>
        <v>124429</v>
      </c>
      <c r="AV8" s="24">
        <f t="shared" si="0"/>
        <v>133592</v>
      </c>
      <c r="AW8" s="24">
        <f t="shared" si="0"/>
        <v>140736</v>
      </c>
      <c r="AX8" s="24">
        <f t="shared" si="0"/>
        <v>152063</v>
      </c>
      <c r="AY8" s="24">
        <f t="shared" si="0"/>
        <v>166199</v>
      </c>
      <c r="AZ8" s="24">
        <f t="shared" si="0"/>
        <v>182996</v>
      </c>
      <c r="BA8" s="24">
        <f t="shared" si="0"/>
        <v>187588</v>
      </c>
      <c r="BB8" s="24">
        <f t="shared" si="0"/>
        <v>204613</v>
      </c>
      <c r="BC8" s="24">
        <f t="shared" si="0"/>
        <v>217775</v>
      </c>
      <c r="BD8" s="24">
        <f t="shared" si="0"/>
        <v>235984</v>
      </c>
      <c r="BE8" s="24">
        <f t="shared" si="0"/>
        <v>255943</v>
      </c>
      <c r="BF8" s="24">
        <f t="shared" si="0"/>
        <v>272637</v>
      </c>
      <c r="BG8" s="24">
        <f t="shared" si="0"/>
        <v>294917</v>
      </c>
      <c r="BH8" s="24">
        <f t="shared" si="0"/>
        <v>292600</v>
      </c>
      <c r="BI8" s="24">
        <f t="shared" si="0"/>
        <v>284662</v>
      </c>
      <c r="BJ8" s="24">
        <f t="shared" si="0"/>
        <v>302024</v>
      </c>
      <c r="BK8" s="24">
        <f t="shared" si="0"/>
        <v>329874</v>
      </c>
      <c r="BL8" s="24">
        <f t="shared" si="0"/>
        <v>351052</v>
      </c>
      <c r="BM8" s="24">
        <f t="shared" si="0"/>
        <v>360322</v>
      </c>
      <c r="BN8" s="24">
        <f t="shared" si="0"/>
        <v>378301</v>
      </c>
      <c r="BO8" s="24">
        <f t="shared" si="0"/>
        <v>386924</v>
      </c>
      <c r="BP8" s="24">
        <f t="shared" si="0"/>
        <v>409868</v>
      </c>
      <c r="BQ8" s="24">
        <f t="shared" si="0"/>
        <v>446905</v>
      </c>
      <c r="BR8" s="24">
        <f t="shared" ref="BR8:BS8" si="1">BR54</f>
        <v>485286</v>
      </c>
      <c r="BS8" s="24">
        <f t="shared" si="1"/>
        <v>469398</v>
      </c>
      <c r="BT8" s="24">
        <f>BT54</f>
        <v>519913</v>
      </c>
      <c r="BU8" s="24">
        <f>BU54</f>
        <v>584358</v>
      </c>
      <c r="BV8" s="24">
        <f>BV54</f>
        <v>649477</v>
      </c>
    </row>
    <row r="9" spans="1:74" s="44" customFormat="1" x14ac:dyDescent="0.35">
      <c r="A9" s="46"/>
      <c r="B9" s="20" t="s">
        <v>76</v>
      </c>
      <c r="D9" s="45"/>
      <c r="E9" s="23">
        <f t="shared" ref="E9:BP9" si="2">100*E8/E$44</f>
        <v>18.206232414043157</v>
      </c>
      <c r="F9" s="23">
        <f t="shared" si="2"/>
        <v>17.95965627326002</v>
      </c>
      <c r="G9" s="23">
        <f t="shared" si="2"/>
        <v>17.802859069421341</v>
      </c>
      <c r="H9" s="23">
        <f t="shared" si="2"/>
        <v>18.02595542710301</v>
      </c>
      <c r="I9" s="23">
        <f t="shared" si="2"/>
        <v>18.781013431954783</v>
      </c>
      <c r="J9" s="23">
        <f t="shared" si="2"/>
        <v>17.300017533385262</v>
      </c>
      <c r="K9" s="23">
        <f t="shared" si="2"/>
        <v>17.431017286263529</v>
      </c>
      <c r="L9" s="23">
        <f t="shared" si="2"/>
        <v>18.675269402550089</v>
      </c>
      <c r="M9" s="23">
        <f t="shared" si="2"/>
        <v>18.784594570465984</v>
      </c>
      <c r="N9" s="23">
        <f t="shared" si="2"/>
        <v>17.874853538102098</v>
      </c>
      <c r="O9" s="23">
        <f t="shared" si="2"/>
        <v>17.960088378510132</v>
      </c>
      <c r="P9" s="23">
        <f t="shared" si="2"/>
        <v>19.2077931369436</v>
      </c>
      <c r="Q9" s="23">
        <f t="shared" si="2"/>
        <v>20.052434092425454</v>
      </c>
      <c r="R9" s="23">
        <f t="shared" si="2"/>
        <v>19.174615422413243</v>
      </c>
      <c r="S9" s="23">
        <f t="shared" si="2"/>
        <v>19.579244478865949</v>
      </c>
      <c r="T9" s="23">
        <f t="shared" si="2"/>
        <v>19.474789433851836</v>
      </c>
      <c r="U9" s="23">
        <f t="shared" si="2"/>
        <v>19.867877543928472</v>
      </c>
      <c r="V9" s="23">
        <f t="shared" si="2"/>
        <v>20.534033488556425</v>
      </c>
      <c r="W9" s="23">
        <f t="shared" si="2"/>
        <v>20.506431409522527</v>
      </c>
      <c r="X9" s="23">
        <f t="shared" si="2"/>
        <v>19.540345242874348</v>
      </c>
      <c r="Y9" s="23">
        <f t="shared" si="2"/>
        <v>20.257778072297139</v>
      </c>
      <c r="Z9" s="23">
        <f t="shared" si="2"/>
        <v>21.953547119500385</v>
      </c>
      <c r="AA9" s="23">
        <f t="shared" si="2"/>
        <v>22.468445553582569</v>
      </c>
      <c r="AB9" s="23">
        <f t="shared" si="2"/>
        <v>22.753968171470746</v>
      </c>
      <c r="AC9" s="23">
        <f t="shared" si="2"/>
        <v>22.862609225380265</v>
      </c>
      <c r="AD9" s="23">
        <f t="shared" si="2"/>
        <v>22.003183131089422</v>
      </c>
      <c r="AE9" s="23">
        <f t="shared" si="2"/>
        <v>22.52473776483523</v>
      </c>
      <c r="AF9" s="23">
        <f t="shared" si="2"/>
        <v>23.623964609669333</v>
      </c>
      <c r="AG9" s="23">
        <f t="shared" si="2"/>
        <v>23.598150770228084</v>
      </c>
      <c r="AH9" s="23">
        <f t="shared" si="2"/>
        <v>24.00217515257745</v>
      </c>
      <c r="AI9" s="23">
        <f t="shared" si="2"/>
        <v>23.389927276471084</v>
      </c>
      <c r="AJ9" s="23">
        <f t="shared" si="2"/>
        <v>24.975901823817914</v>
      </c>
      <c r="AK9" s="23">
        <f t="shared" si="2"/>
        <v>25.379216228959585</v>
      </c>
      <c r="AL9" s="23">
        <f t="shared" si="2"/>
        <v>26.095064483347478</v>
      </c>
      <c r="AM9" s="23">
        <f t="shared" si="2"/>
        <v>25.723414219341162</v>
      </c>
      <c r="AN9" s="23">
        <f t="shared" si="2"/>
        <v>24.64136854252936</v>
      </c>
      <c r="AO9" s="23">
        <f t="shared" si="2"/>
        <v>24.37020472207465</v>
      </c>
      <c r="AP9" s="23">
        <f t="shared" si="2"/>
        <v>24.132418057358045</v>
      </c>
      <c r="AQ9" s="23">
        <f t="shared" si="2"/>
        <v>22.642704083199654</v>
      </c>
      <c r="AR9" s="23">
        <f t="shared" si="2"/>
        <v>21.978474678144437</v>
      </c>
      <c r="AS9" s="23">
        <f t="shared" si="2"/>
        <v>22.250654185177805</v>
      </c>
      <c r="AT9" s="23">
        <f t="shared" si="2"/>
        <v>22.881701173348176</v>
      </c>
      <c r="AU9" s="23">
        <f t="shared" si="2"/>
        <v>23.522928564811927</v>
      </c>
      <c r="AV9" s="23">
        <f t="shared" si="2"/>
        <v>23.998634726451275</v>
      </c>
      <c r="AW9" s="23">
        <f t="shared" si="2"/>
        <v>23.884325571923156</v>
      </c>
      <c r="AX9" s="23">
        <f t="shared" si="2"/>
        <v>24.455015784640572</v>
      </c>
      <c r="AY9" s="23">
        <f t="shared" si="2"/>
        <v>25.080054446077558</v>
      </c>
      <c r="AZ9" s="23">
        <f t="shared" si="2"/>
        <v>25.868742242741749</v>
      </c>
      <c r="BA9" s="23">
        <f t="shared" si="2"/>
        <v>24.798597652707528</v>
      </c>
      <c r="BB9" s="23">
        <f t="shared" si="2"/>
        <v>25.477644351693669</v>
      </c>
      <c r="BC9" s="23">
        <f t="shared" si="2"/>
        <v>25.20284368855523</v>
      </c>
      <c r="BD9" s="23">
        <f t="shared" si="2"/>
        <v>25.4995991104791</v>
      </c>
      <c r="BE9" s="23">
        <f t="shared" si="2"/>
        <v>25.604926044308389</v>
      </c>
      <c r="BF9" s="23">
        <f t="shared" si="2"/>
        <v>25.035008443347845</v>
      </c>
      <c r="BG9" s="23">
        <f t="shared" si="2"/>
        <v>25.000826531053409</v>
      </c>
      <c r="BH9" s="23">
        <f t="shared" si="2"/>
        <v>23.195694447857647</v>
      </c>
      <c r="BI9" s="23">
        <f t="shared" si="2"/>
        <v>21.823531621512426</v>
      </c>
      <c r="BJ9" s="23">
        <f t="shared" si="2"/>
        <v>21.289520819426343</v>
      </c>
      <c r="BK9" s="23">
        <f t="shared" si="2"/>
        <v>21.979115862190277</v>
      </c>
      <c r="BL9" s="23">
        <f t="shared" si="2"/>
        <v>22.833467213461294</v>
      </c>
      <c r="BM9" s="23">
        <f t="shared" si="2"/>
        <v>22.524418717317989</v>
      </c>
      <c r="BN9" s="23">
        <f t="shared" si="2"/>
        <v>23.283887260245223</v>
      </c>
      <c r="BO9" s="23">
        <f t="shared" si="2"/>
        <v>23.323624298948243</v>
      </c>
      <c r="BP9" s="23">
        <f t="shared" si="2"/>
        <v>23.296187629946491</v>
      </c>
      <c r="BQ9" s="23">
        <f t="shared" ref="BQ9:BT9" si="3">100*BQ8/BQ$44</f>
        <v>24.228691567707294</v>
      </c>
      <c r="BR9" s="23">
        <f t="shared" si="3"/>
        <v>24.885925533911578</v>
      </c>
      <c r="BS9" s="23">
        <f t="shared" si="3"/>
        <v>23.652044393877247</v>
      </c>
      <c r="BT9" s="23">
        <f t="shared" si="3"/>
        <v>24.889307822630176</v>
      </c>
      <c r="BU9" s="23">
        <f>100*BU8/BU$44</f>
        <v>25.045120029349984</v>
      </c>
      <c r="BV9" s="23">
        <f>100*BV8/BV$44</f>
        <v>25.343436207785295</v>
      </c>
    </row>
    <row r="10" spans="1:74" ht="4.1500000000000004" customHeight="1" x14ac:dyDescent="0.35">
      <c r="A10" s="19"/>
      <c r="B10" s="20"/>
      <c r="C10" s="21"/>
      <c r="D10" s="14"/>
      <c r="E10" s="22"/>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O10" s="24"/>
      <c r="BP10" s="24"/>
      <c r="BQ10" s="24"/>
      <c r="BR10" s="24"/>
      <c r="BS10" s="24"/>
      <c r="BT10" s="24"/>
      <c r="BU10" s="24"/>
      <c r="BV10" s="24"/>
    </row>
    <row r="11" spans="1:74" ht="14.65" customHeight="1" x14ac:dyDescent="0.35">
      <c r="A11" s="47" t="s">
        <v>434</v>
      </c>
      <c r="B11" s="9" t="s">
        <v>71</v>
      </c>
      <c r="C11" s="21"/>
      <c r="D11" s="14"/>
      <c r="E11" s="24">
        <f t="shared" ref="E11:BP11" si="4">E63</f>
        <v>1817.0364910586438</v>
      </c>
      <c r="F11" s="24">
        <f t="shared" si="4"/>
        <v>1886.8401877061679</v>
      </c>
      <c r="G11" s="24">
        <f t="shared" si="4"/>
        <v>2017.203399690733</v>
      </c>
      <c r="H11" s="24">
        <f t="shared" si="4"/>
        <v>2211.2117046316234</v>
      </c>
      <c r="I11" s="24">
        <f t="shared" si="4"/>
        <v>2336.5890939664346</v>
      </c>
      <c r="J11" s="24">
        <f t="shared" si="4"/>
        <v>2270.0319655030385</v>
      </c>
      <c r="K11" s="24">
        <f t="shared" si="4"/>
        <v>2515.1717169701051</v>
      </c>
      <c r="L11" s="24">
        <f t="shared" si="4"/>
        <v>2837.9081292078222</v>
      </c>
      <c r="M11" s="24">
        <f t="shared" si="4"/>
        <v>2838.1926730201776</v>
      </c>
      <c r="N11" s="24">
        <f t="shared" si="4"/>
        <v>2882.9016948331164</v>
      </c>
      <c r="O11" s="24">
        <f t="shared" si="4"/>
        <v>3226.6834730603073</v>
      </c>
      <c r="P11" s="24">
        <f t="shared" si="4"/>
        <v>3808.2373154623383</v>
      </c>
      <c r="Q11" s="24">
        <f t="shared" si="4"/>
        <v>4179.6569574793939</v>
      </c>
      <c r="R11" s="24">
        <f t="shared" si="4"/>
        <v>4453.2616216358683</v>
      </c>
      <c r="S11" s="24">
        <f t="shared" si="4"/>
        <v>4925.0861528594769</v>
      </c>
      <c r="T11" s="24">
        <f t="shared" si="4"/>
        <v>5505.506682352061</v>
      </c>
      <c r="U11" s="24">
        <f t="shared" si="4"/>
        <v>6367.3330974950604</v>
      </c>
      <c r="V11" s="24">
        <f t="shared" si="4"/>
        <v>7193</v>
      </c>
      <c r="W11" s="24">
        <f t="shared" si="4"/>
        <v>7895</v>
      </c>
      <c r="X11" s="24">
        <f t="shared" si="4"/>
        <v>8411</v>
      </c>
      <c r="Y11" s="24">
        <f t="shared" si="4"/>
        <v>10832</v>
      </c>
      <c r="Z11" s="24">
        <f t="shared" si="4"/>
        <v>14141</v>
      </c>
      <c r="AA11" s="24">
        <f t="shared" si="4"/>
        <v>16920</v>
      </c>
      <c r="AB11" s="24">
        <f t="shared" si="4"/>
        <v>19714</v>
      </c>
      <c r="AC11" s="24">
        <f t="shared" si="4"/>
        <v>21428</v>
      </c>
      <c r="AD11" s="24">
        <f t="shared" si="4"/>
        <v>23409</v>
      </c>
      <c r="AE11" s="24">
        <f t="shared" si="4"/>
        <v>27473</v>
      </c>
      <c r="AF11" s="24">
        <f t="shared" si="4"/>
        <v>32641</v>
      </c>
      <c r="AG11" s="24">
        <f t="shared" si="4"/>
        <v>37880</v>
      </c>
      <c r="AH11" s="24">
        <f t="shared" si="4"/>
        <v>41025</v>
      </c>
      <c r="AI11" s="24">
        <f t="shared" si="4"/>
        <v>44849</v>
      </c>
      <c r="AJ11" s="24">
        <f t="shared" si="4"/>
        <v>52970</v>
      </c>
      <c r="AK11" s="24">
        <f t="shared" si="4"/>
        <v>58841</v>
      </c>
      <c r="AL11" s="24">
        <f t="shared" si="4"/>
        <v>66467</v>
      </c>
      <c r="AM11" s="24">
        <f t="shared" si="4"/>
        <v>75076</v>
      </c>
      <c r="AN11" s="24">
        <f t="shared" si="4"/>
        <v>83452</v>
      </c>
      <c r="AO11" s="24">
        <f t="shared" si="4"/>
        <v>90773</v>
      </c>
      <c r="AP11" s="24">
        <f t="shared" si="4"/>
        <v>92739</v>
      </c>
      <c r="AQ11" s="24">
        <f t="shared" si="4"/>
        <v>87364</v>
      </c>
      <c r="AR11" s="24">
        <f t="shared" si="4"/>
        <v>88760</v>
      </c>
      <c r="AS11" s="24">
        <f t="shared" si="4"/>
        <v>93362</v>
      </c>
      <c r="AT11" s="24">
        <f t="shared" si="4"/>
        <v>104921</v>
      </c>
      <c r="AU11" s="24">
        <f t="shared" si="4"/>
        <v>115700</v>
      </c>
      <c r="AV11" s="24">
        <f t="shared" si="4"/>
        <v>124559</v>
      </c>
      <c r="AW11" s="24">
        <f t="shared" si="4"/>
        <v>130984</v>
      </c>
      <c r="AX11" s="24">
        <f t="shared" si="4"/>
        <v>138420</v>
      </c>
      <c r="AY11" s="24">
        <f t="shared" si="4"/>
        <v>151312</v>
      </c>
      <c r="AZ11" s="24">
        <f t="shared" si="4"/>
        <v>170355</v>
      </c>
      <c r="BA11" s="24">
        <f t="shared" si="4"/>
        <v>175370</v>
      </c>
      <c r="BB11" s="24">
        <f t="shared" si="4"/>
        <v>192391</v>
      </c>
      <c r="BC11" s="24">
        <f t="shared" si="4"/>
        <v>206734</v>
      </c>
      <c r="BD11" s="24">
        <f t="shared" si="4"/>
        <v>223985</v>
      </c>
      <c r="BE11" s="24">
        <f t="shared" si="4"/>
        <v>241987</v>
      </c>
      <c r="BF11" s="24">
        <f t="shared" si="4"/>
        <v>258252</v>
      </c>
      <c r="BG11" s="24">
        <f t="shared" si="4"/>
        <v>279317</v>
      </c>
      <c r="BH11" s="24">
        <f t="shared" si="4"/>
        <v>273674</v>
      </c>
      <c r="BI11" s="24">
        <f t="shared" si="4"/>
        <v>262167</v>
      </c>
      <c r="BJ11" s="24">
        <f t="shared" si="4"/>
        <v>282106</v>
      </c>
      <c r="BK11" s="24">
        <f t="shared" si="4"/>
        <v>311268</v>
      </c>
      <c r="BL11" s="24">
        <f t="shared" si="4"/>
        <v>327834</v>
      </c>
      <c r="BM11" s="24">
        <f t="shared" si="4"/>
        <v>340284</v>
      </c>
      <c r="BN11" s="24">
        <f t="shared" si="4"/>
        <v>353927</v>
      </c>
      <c r="BO11" s="24">
        <f t="shared" si="4"/>
        <v>362444</v>
      </c>
      <c r="BP11" s="24">
        <f t="shared" si="4"/>
        <v>379336</v>
      </c>
      <c r="BQ11" s="24">
        <f t="shared" ref="BQ11:BT11" si="5">BQ63</f>
        <v>418118</v>
      </c>
      <c r="BR11" s="24">
        <f t="shared" si="5"/>
        <v>448655</v>
      </c>
      <c r="BS11" s="24">
        <f t="shared" si="5"/>
        <v>431854</v>
      </c>
      <c r="BT11" s="24">
        <f t="shared" si="5"/>
        <v>473941</v>
      </c>
      <c r="BU11" s="24">
        <f>BU63</f>
        <v>536586</v>
      </c>
      <c r="BV11" s="24">
        <f>BV63</f>
        <v>601300</v>
      </c>
    </row>
    <row r="12" spans="1:74" s="44" customFormat="1" x14ac:dyDescent="0.35">
      <c r="A12" s="46"/>
      <c r="B12" s="20" t="s">
        <v>76</v>
      </c>
      <c r="D12" s="45"/>
      <c r="E12" s="23">
        <f t="shared" ref="E12:BP12" si="6">100*E11/E$44</f>
        <v>16.647039560367279</v>
      </c>
      <c r="F12" s="23">
        <f t="shared" si="6"/>
        <v>16.224485075591147</v>
      </c>
      <c r="G12" s="23">
        <f t="shared" si="6"/>
        <v>16.008488941479008</v>
      </c>
      <c r="H12" s="23">
        <f t="shared" si="6"/>
        <v>16.112632144692256</v>
      </c>
      <c r="I12" s="23">
        <f t="shared" si="6"/>
        <v>16.650090262182829</v>
      </c>
      <c r="J12" s="23">
        <f t="shared" si="6"/>
        <v>15.058271617305675</v>
      </c>
      <c r="K12" s="23">
        <f t="shared" si="6"/>
        <v>15.139780394691538</v>
      </c>
      <c r="L12" s="23">
        <f t="shared" si="6"/>
        <v>16.148333499532388</v>
      </c>
      <c r="M12" s="23">
        <f t="shared" si="6"/>
        <v>15.955659281651551</v>
      </c>
      <c r="N12" s="23">
        <f t="shared" si="6"/>
        <v>14.990129444847735</v>
      </c>
      <c r="O12" s="23">
        <f t="shared" si="6"/>
        <v>15.183678288364348</v>
      </c>
      <c r="P12" s="23">
        <f t="shared" si="6"/>
        <v>16.419770255949373</v>
      </c>
      <c r="Q12" s="23">
        <f t="shared" si="6"/>
        <v>17.142387652692125</v>
      </c>
      <c r="R12" s="23">
        <f t="shared" si="6"/>
        <v>16.383729890864458</v>
      </c>
      <c r="S12" s="23">
        <f t="shared" si="6"/>
        <v>16.861536351328279</v>
      </c>
      <c r="T12" s="23">
        <f t="shared" si="6"/>
        <v>16.809167655946204</v>
      </c>
      <c r="U12" s="23">
        <f t="shared" si="6"/>
        <v>17.253307404132396</v>
      </c>
      <c r="V12" s="23">
        <f t="shared" si="6"/>
        <v>17.816803725354205</v>
      </c>
      <c r="W12" s="23">
        <f t="shared" si="6"/>
        <v>17.722854513210766</v>
      </c>
      <c r="X12" s="23">
        <f t="shared" si="6"/>
        <v>16.88277800080289</v>
      </c>
      <c r="Y12" s="23">
        <f t="shared" si="6"/>
        <v>17.945064775852359</v>
      </c>
      <c r="Z12" s="23">
        <f t="shared" si="6"/>
        <v>19.845624868430285</v>
      </c>
      <c r="AA12" s="23">
        <f t="shared" si="6"/>
        <v>20.30042712482603</v>
      </c>
      <c r="AB12" s="23">
        <f t="shared" si="6"/>
        <v>20.492084446430983</v>
      </c>
      <c r="AC12" s="23">
        <f t="shared" si="6"/>
        <v>20.396352491004968</v>
      </c>
      <c r="AD12" s="23">
        <f t="shared" si="6"/>
        <v>19.712676103780179</v>
      </c>
      <c r="AE12" s="23">
        <f t="shared" si="6"/>
        <v>20.409027426975307</v>
      </c>
      <c r="AF12" s="23">
        <f t="shared" si="6"/>
        <v>21.423883222410375</v>
      </c>
      <c r="AG12" s="23">
        <f t="shared" si="6"/>
        <v>21.540228708552974</v>
      </c>
      <c r="AH12" s="23">
        <f t="shared" si="6"/>
        <v>21.659134584925983</v>
      </c>
      <c r="AI12" s="23">
        <f t="shared" si="6"/>
        <v>20.988272512003594</v>
      </c>
      <c r="AJ12" s="23">
        <f t="shared" si="6"/>
        <v>22.493046561498122</v>
      </c>
      <c r="AK12" s="23">
        <f t="shared" si="6"/>
        <v>22.555938466728257</v>
      </c>
      <c r="AL12" s="23">
        <f t="shared" si="6"/>
        <v>23.21156055637622</v>
      </c>
      <c r="AM12" s="23">
        <f t="shared" si="6"/>
        <v>23.130769135969832</v>
      </c>
      <c r="AN12" s="23">
        <f t="shared" si="6"/>
        <v>22.660240309551288</v>
      </c>
      <c r="AO12" s="23">
        <f t="shared" si="6"/>
        <v>22.429978131679412</v>
      </c>
      <c r="AP12" s="23">
        <f t="shared" si="6"/>
        <v>22.329475273342787</v>
      </c>
      <c r="AQ12" s="23">
        <f t="shared" si="6"/>
        <v>20.640204502552738</v>
      </c>
      <c r="AR12" s="23">
        <f t="shared" si="6"/>
        <v>19.981045470610351</v>
      </c>
      <c r="AS12" s="23">
        <f t="shared" si="6"/>
        <v>20.008529588886674</v>
      </c>
      <c r="AT12" s="23">
        <f t="shared" si="6"/>
        <v>21.159997257212925</v>
      </c>
      <c r="AU12" s="23">
        <f t="shared" si="6"/>
        <v>21.87273734377629</v>
      </c>
      <c r="AV12" s="23">
        <f t="shared" si="6"/>
        <v>22.375935257291189</v>
      </c>
      <c r="AW12" s="23">
        <f t="shared" si="6"/>
        <v>22.229312334532619</v>
      </c>
      <c r="AX12" s="23">
        <f t="shared" si="6"/>
        <v>22.260926621926096</v>
      </c>
      <c r="AY12" s="23">
        <f t="shared" si="6"/>
        <v>22.833550131738985</v>
      </c>
      <c r="AZ12" s="23">
        <f t="shared" si="6"/>
        <v>24.081780939267912</v>
      </c>
      <c r="BA12" s="23">
        <f t="shared" si="6"/>
        <v>23.183412960079107</v>
      </c>
      <c r="BB12" s="23">
        <f t="shared" si="6"/>
        <v>23.955806691005442</v>
      </c>
      <c r="BC12" s="23">
        <f t="shared" si="6"/>
        <v>23.925081791343253</v>
      </c>
      <c r="BD12" s="23">
        <f t="shared" si="6"/>
        <v>24.203029471322893</v>
      </c>
      <c r="BE12" s="23">
        <f t="shared" si="6"/>
        <v>24.208746629851387</v>
      </c>
      <c r="BF12" s="23">
        <f t="shared" si="6"/>
        <v>23.714099702210145</v>
      </c>
      <c r="BG12" s="23">
        <f t="shared" si="6"/>
        <v>23.678376845601456</v>
      </c>
      <c r="BH12" s="23">
        <f t="shared" si="6"/>
        <v>21.6953468295386</v>
      </c>
      <c r="BI12" s="23">
        <f t="shared" si="6"/>
        <v>20.098958816480767</v>
      </c>
      <c r="BJ12" s="23">
        <f t="shared" si="6"/>
        <v>19.88551095371589</v>
      </c>
      <c r="BK12" s="23">
        <f t="shared" si="6"/>
        <v>20.739420009434642</v>
      </c>
      <c r="BL12" s="23">
        <f t="shared" si="6"/>
        <v>21.323299370058766</v>
      </c>
      <c r="BM12" s="23">
        <f t="shared" si="6"/>
        <v>21.27180493781627</v>
      </c>
      <c r="BN12" s="23">
        <f t="shared" si="6"/>
        <v>21.78370230677902</v>
      </c>
      <c r="BO12" s="23">
        <f t="shared" si="6"/>
        <v>21.847979668896208</v>
      </c>
      <c r="BP12" s="23">
        <f t="shared" si="6"/>
        <v>21.560801601475067</v>
      </c>
      <c r="BQ12" s="23">
        <f t="shared" ref="BQ12:BT12" si="7">100*BQ11/BQ$44</f>
        <v>22.668021304095141</v>
      </c>
      <c r="BR12" s="23">
        <f t="shared" si="7"/>
        <v>23.007453172803459</v>
      </c>
      <c r="BS12" s="23">
        <f t="shared" si="7"/>
        <v>21.760275884587205</v>
      </c>
      <c r="BT12" s="23">
        <f t="shared" si="7"/>
        <v>22.688533348397076</v>
      </c>
      <c r="BU12" s="23">
        <f>100*BU11/BU$44</f>
        <v>22.997650029722859</v>
      </c>
      <c r="BV12" s="23">
        <f>100*BV11/BV$44</f>
        <v>23.463507086072791</v>
      </c>
    </row>
    <row r="13" spans="1:74" ht="4.1500000000000004" customHeight="1" x14ac:dyDescent="0.35">
      <c r="A13" s="19"/>
      <c r="B13" s="20"/>
      <c r="C13" s="21"/>
      <c r="D13" s="14"/>
      <c r="E13" s="22"/>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O13" s="24"/>
      <c r="BP13" s="24"/>
      <c r="BQ13" s="24"/>
      <c r="BR13" s="24"/>
      <c r="BS13" s="24"/>
      <c r="BT13" s="24"/>
      <c r="BU13" s="24"/>
      <c r="BV13" s="24"/>
    </row>
    <row r="14" spans="1:74" ht="14.65" customHeight="1" x14ac:dyDescent="0.35">
      <c r="A14" s="47" t="s">
        <v>435</v>
      </c>
      <c r="B14" s="9" t="s">
        <v>71</v>
      </c>
      <c r="C14" s="21"/>
      <c r="D14" s="14"/>
      <c r="E14" s="24">
        <f t="shared" ref="E14:BP14" si="8">E72</f>
        <v>170.18703544574365</v>
      </c>
      <c r="F14" s="24">
        <f t="shared" si="8"/>
        <v>201.79319917138176</v>
      </c>
      <c r="G14" s="24">
        <f t="shared" si="8"/>
        <v>226.10563280648796</v>
      </c>
      <c r="H14" s="24">
        <f t="shared" si="8"/>
        <v>262.57428325914731</v>
      </c>
      <c r="I14" s="24">
        <f t="shared" si="8"/>
        <v>299.04293371180665</v>
      </c>
      <c r="J14" s="24">
        <f t="shared" si="8"/>
        <v>337.94282752797659</v>
      </c>
      <c r="K14" s="24">
        <f t="shared" si="8"/>
        <v>380.64318479685454</v>
      </c>
      <c r="L14" s="24">
        <f t="shared" si="8"/>
        <v>444.08371559633031</v>
      </c>
      <c r="M14" s="24">
        <f t="shared" si="8"/>
        <v>503.21100917431198</v>
      </c>
      <c r="N14" s="24">
        <f t="shared" si="8"/>
        <v>554.790137614679</v>
      </c>
      <c r="O14" s="24">
        <f t="shared" si="8"/>
        <v>590.01490825688086</v>
      </c>
      <c r="P14" s="24">
        <f t="shared" si="8"/>
        <v>646.62614678899092</v>
      </c>
      <c r="Q14" s="24">
        <f t="shared" si="8"/>
        <v>709.52752293577987</v>
      </c>
      <c r="R14" s="24">
        <f t="shared" si="8"/>
        <v>758.59059633027539</v>
      </c>
      <c r="S14" s="24">
        <f t="shared" si="8"/>
        <v>793.81536697247725</v>
      </c>
      <c r="T14" s="24">
        <f t="shared" si="8"/>
        <v>873.07110091743129</v>
      </c>
      <c r="U14" s="24">
        <f t="shared" si="8"/>
        <v>964.90711009174311</v>
      </c>
      <c r="V14" s="24">
        <f t="shared" si="8"/>
        <v>1097</v>
      </c>
      <c r="W14" s="24">
        <f t="shared" si="8"/>
        <v>1240</v>
      </c>
      <c r="X14" s="24">
        <f t="shared" si="8"/>
        <v>1324</v>
      </c>
      <c r="Y14" s="24">
        <f t="shared" si="8"/>
        <v>1396</v>
      </c>
      <c r="Z14" s="24">
        <f t="shared" si="8"/>
        <v>1502</v>
      </c>
      <c r="AA14" s="24">
        <f t="shared" si="8"/>
        <v>1807</v>
      </c>
      <c r="AB14" s="24">
        <f t="shared" si="8"/>
        <v>2176</v>
      </c>
      <c r="AC14" s="24">
        <f t="shared" si="8"/>
        <v>2591</v>
      </c>
      <c r="AD14" s="24">
        <f t="shared" si="8"/>
        <v>2720</v>
      </c>
      <c r="AE14" s="24">
        <f t="shared" si="8"/>
        <v>2848</v>
      </c>
      <c r="AF14" s="24">
        <f t="shared" si="8"/>
        <v>3352</v>
      </c>
      <c r="AG14" s="24">
        <f t="shared" si="8"/>
        <v>3619</v>
      </c>
      <c r="AH14" s="24">
        <f t="shared" si="8"/>
        <v>4438</v>
      </c>
      <c r="AI14" s="24">
        <f t="shared" si="8"/>
        <v>5132</v>
      </c>
      <c r="AJ14" s="24">
        <f t="shared" si="8"/>
        <v>5847</v>
      </c>
      <c r="AK14" s="24">
        <f t="shared" si="8"/>
        <v>7365</v>
      </c>
      <c r="AL14" s="24">
        <f t="shared" si="8"/>
        <v>8257</v>
      </c>
      <c r="AM14" s="24">
        <f t="shared" si="8"/>
        <v>8415</v>
      </c>
      <c r="AN14" s="24">
        <f t="shared" si="8"/>
        <v>7296</v>
      </c>
      <c r="AO14" s="24">
        <f t="shared" si="8"/>
        <v>7852</v>
      </c>
      <c r="AP14" s="24">
        <f t="shared" si="8"/>
        <v>7488</v>
      </c>
      <c r="AQ14" s="24">
        <f t="shared" si="8"/>
        <v>8476</v>
      </c>
      <c r="AR14" s="24">
        <f t="shared" si="8"/>
        <v>8873</v>
      </c>
      <c r="AS14" s="24">
        <f t="shared" si="8"/>
        <v>10462</v>
      </c>
      <c r="AT14" s="24">
        <f t="shared" si="8"/>
        <v>8537</v>
      </c>
      <c r="AU14" s="24">
        <f t="shared" si="8"/>
        <v>8729</v>
      </c>
      <c r="AV14" s="24">
        <f t="shared" si="8"/>
        <v>9033</v>
      </c>
      <c r="AW14" s="24">
        <f t="shared" si="8"/>
        <v>9752</v>
      </c>
      <c r="AX14" s="24">
        <f t="shared" si="8"/>
        <v>13643</v>
      </c>
      <c r="AY14" s="24">
        <f t="shared" si="8"/>
        <v>14887</v>
      </c>
      <c r="AZ14" s="24">
        <f t="shared" si="8"/>
        <v>12641</v>
      </c>
      <c r="BA14" s="24">
        <f t="shared" si="8"/>
        <v>12218</v>
      </c>
      <c r="BB14" s="24">
        <f t="shared" si="8"/>
        <v>12222</v>
      </c>
      <c r="BC14" s="24">
        <f t="shared" si="8"/>
        <v>11041</v>
      </c>
      <c r="BD14" s="24">
        <f t="shared" si="8"/>
        <v>11999</v>
      </c>
      <c r="BE14" s="24">
        <f t="shared" si="8"/>
        <v>13956</v>
      </c>
      <c r="BF14" s="24">
        <f t="shared" si="8"/>
        <v>14385</v>
      </c>
      <c r="BG14" s="24">
        <f t="shared" si="8"/>
        <v>15600</v>
      </c>
      <c r="BH14" s="24">
        <f t="shared" si="8"/>
        <v>18926</v>
      </c>
      <c r="BI14" s="24">
        <f t="shared" si="8"/>
        <v>22495</v>
      </c>
      <c r="BJ14" s="24">
        <f t="shared" si="8"/>
        <v>19918</v>
      </c>
      <c r="BK14" s="24">
        <f t="shared" si="8"/>
        <v>18606</v>
      </c>
      <c r="BL14" s="24">
        <f t="shared" si="8"/>
        <v>23218</v>
      </c>
      <c r="BM14" s="24">
        <f t="shared" si="8"/>
        <v>20038</v>
      </c>
      <c r="BN14" s="24">
        <f t="shared" si="8"/>
        <v>24374</v>
      </c>
      <c r="BO14" s="24">
        <f t="shared" si="8"/>
        <v>24480</v>
      </c>
      <c r="BP14" s="24">
        <f t="shared" si="8"/>
        <v>30532</v>
      </c>
      <c r="BQ14" s="24">
        <f t="shared" ref="BQ14:BT14" si="9">BQ72</f>
        <v>28787</v>
      </c>
      <c r="BR14" s="24">
        <f t="shared" si="9"/>
        <v>36631</v>
      </c>
      <c r="BS14" s="24">
        <f t="shared" si="9"/>
        <v>37544</v>
      </c>
      <c r="BT14" s="24">
        <f t="shared" si="9"/>
        <v>45972</v>
      </c>
      <c r="BU14" s="24">
        <f>BU72</f>
        <v>47772</v>
      </c>
      <c r="BV14" s="24">
        <f>BV72</f>
        <v>48177</v>
      </c>
    </row>
    <row r="15" spans="1:74" s="44" customFormat="1" x14ac:dyDescent="0.35">
      <c r="A15" s="46"/>
      <c r="B15" s="20" t="s">
        <v>76</v>
      </c>
      <c r="D15" s="45"/>
      <c r="E15" s="23">
        <f t="shared" ref="E15:BP15" si="10">100*E14/E$44</f>
        <v>1.5591928536758737</v>
      </c>
      <c r="F15" s="23">
        <f t="shared" si="10"/>
        <v>1.7351711976688742</v>
      </c>
      <c r="G15" s="23">
        <f t="shared" si="10"/>
        <v>1.7943701279423359</v>
      </c>
      <c r="H15" s="23">
        <f t="shared" si="10"/>
        <v>1.9133232824107582</v>
      </c>
      <c r="I15" s="23">
        <f t="shared" si="10"/>
        <v>2.1309231697719557</v>
      </c>
      <c r="J15" s="23">
        <f t="shared" si="10"/>
        <v>2.2417459160795885</v>
      </c>
      <c r="K15" s="23">
        <f t="shared" si="10"/>
        <v>2.2912368915719892</v>
      </c>
      <c r="L15" s="23">
        <f t="shared" si="10"/>
        <v>2.5269359030176983</v>
      </c>
      <c r="M15" s="23">
        <f t="shared" si="10"/>
        <v>2.8289352888144368</v>
      </c>
      <c r="N15" s="23">
        <f t="shared" si="10"/>
        <v>2.8847240932543623</v>
      </c>
      <c r="O15" s="23">
        <f t="shared" si="10"/>
        <v>2.7764100901457853</v>
      </c>
      <c r="P15" s="23">
        <f t="shared" si="10"/>
        <v>2.7880228809942267</v>
      </c>
      <c r="Q15" s="23">
        <f t="shared" si="10"/>
        <v>2.9100464397333274</v>
      </c>
      <c r="R15" s="23">
        <f t="shared" si="10"/>
        <v>2.7908855315487857</v>
      </c>
      <c r="S15" s="23">
        <f t="shared" si="10"/>
        <v>2.7177081275376671</v>
      </c>
      <c r="T15" s="23">
        <f t="shared" si="10"/>
        <v>2.6656217779056308</v>
      </c>
      <c r="U15" s="23">
        <f t="shared" si="10"/>
        <v>2.6145701397960792</v>
      </c>
      <c r="V15" s="23">
        <f t="shared" si="10"/>
        <v>2.7172297632022193</v>
      </c>
      <c r="W15" s="23">
        <f t="shared" si="10"/>
        <v>2.7835768963117604</v>
      </c>
      <c r="X15" s="23">
        <f t="shared" si="10"/>
        <v>2.6575672420714573</v>
      </c>
      <c r="Y15" s="23">
        <f t="shared" si="10"/>
        <v>2.312713296444783</v>
      </c>
      <c r="Z15" s="23">
        <f t="shared" si="10"/>
        <v>2.1079222510701006</v>
      </c>
      <c r="AA15" s="23">
        <f t="shared" si="10"/>
        <v>2.1680184287565387</v>
      </c>
      <c r="AB15" s="23">
        <f t="shared" si="10"/>
        <v>2.2618837250397599</v>
      </c>
      <c r="AC15" s="23">
        <f t="shared" si="10"/>
        <v>2.4662567343752975</v>
      </c>
      <c r="AD15" s="23">
        <f t="shared" si="10"/>
        <v>2.2905070273092436</v>
      </c>
      <c r="AE15" s="23">
        <f t="shared" si="10"/>
        <v>2.1157103378599231</v>
      </c>
      <c r="AF15" s="23">
        <f t="shared" si="10"/>
        <v>2.200081387258956</v>
      </c>
      <c r="AG15" s="23">
        <f t="shared" si="10"/>
        <v>2.0579220616751108</v>
      </c>
      <c r="AH15" s="23">
        <f t="shared" si="10"/>
        <v>2.3430405676514687</v>
      </c>
      <c r="AI15" s="23">
        <f t="shared" si="10"/>
        <v>2.4016547644674895</v>
      </c>
      <c r="AJ15" s="23">
        <f t="shared" si="10"/>
        <v>2.4828552623197946</v>
      </c>
      <c r="AK15" s="23">
        <f t="shared" si="10"/>
        <v>2.8232777622313288</v>
      </c>
      <c r="AL15" s="23">
        <f t="shared" si="10"/>
        <v>2.8835039269712559</v>
      </c>
      <c r="AM15" s="23">
        <f t="shared" si="10"/>
        <v>2.5926450833713321</v>
      </c>
      <c r="AN15" s="23">
        <f t="shared" si="10"/>
        <v>1.9811282329780735</v>
      </c>
      <c r="AO15" s="23">
        <f t="shared" si="10"/>
        <v>1.9402265903952358</v>
      </c>
      <c r="AP15" s="23">
        <f t="shared" si="10"/>
        <v>1.8029427840152557</v>
      </c>
      <c r="AQ15" s="23">
        <f t="shared" si="10"/>
        <v>2.0024995806469144</v>
      </c>
      <c r="AR15" s="23">
        <f t="shared" si="10"/>
        <v>1.9974292075340878</v>
      </c>
      <c r="AS15" s="23">
        <f t="shared" si="10"/>
        <v>2.2421245962911289</v>
      </c>
      <c r="AT15" s="23">
        <f t="shared" si="10"/>
        <v>1.7217039161352516</v>
      </c>
      <c r="AU15" s="23">
        <f t="shared" si="10"/>
        <v>1.6501912210356373</v>
      </c>
      <c r="AV15" s="23">
        <f t="shared" si="10"/>
        <v>1.6226994691600873</v>
      </c>
      <c r="AW15" s="23">
        <f t="shared" si="10"/>
        <v>1.6550132373905371</v>
      </c>
      <c r="AX15" s="23">
        <f t="shared" si="10"/>
        <v>2.1940891627144756</v>
      </c>
      <c r="AY15" s="23">
        <f t="shared" si="10"/>
        <v>2.2465043143385737</v>
      </c>
      <c r="AZ15" s="23">
        <f t="shared" si="10"/>
        <v>1.7869613034738381</v>
      </c>
      <c r="BA15" s="23">
        <f t="shared" si="10"/>
        <v>1.615184692628423</v>
      </c>
      <c r="BB15" s="23">
        <f t="shared" si="10"/>
        <v>1.5218376606882262</v>
      </c>
      <c r="BC15" s="23">
        <f t="shared" si="10"/>
        <v>1.2777618972119771</v>
      </c>
      <c r="BD15" s="23">
        <f t="shared" si="10"/>
        <v>1.2965696391562087</v>
      </c>
      <c r="BE15" s="23">
        <f t="shared" si="10"/>
        <v>1.3961794144569997</v>
      </c>
      <c r="BF15" s="23">
        <f t="shared" si="10"/>
        <v>1.3209087411376987</v>
      </c>
      <c r="BG15" s="23">
        <f t="shared" si="10"/>
        <v>1.3224496854519514</v>
      </c>
      <c r="BH15" s="23">
        <f t="shared" si="10"/>
        <v>1.5003476183190494</v>
      </c>
      <c r="BI15" s="23">
        <f t="shared" si="10"/>
        <v>1.7245728050316587</v>
      </c>
      <c r="BJ15" s="23">
        <f t="shared" si="10"/>
        <v>1.4040098657104532</v>
      </c>
      <c r="BK15" s="23">
        <f t="shared" si="10"/>
        <v>1.2396958527556348</v>
      </c>
      <c r="BL15" s="23">
        <f t="shared" si="10"/>
        <v>1.5101678434025283</v>
      </c>
      <c r="BM15" s="23">
        <f t="shared" si="10"/>
        <v>1.2526137795017176</v>
      </c>
      <c r="BN15" s="23">
        <f t="shared" si="10"/>
        <v>1.5001849534662004</v>
      </c>
      <c r="BO15" s="23">
        <f t="shared" si="10"/>
        <v>1.4756446300520334</v>
      </c>
      <c r="BP15" s="23">
        <f t="shared" si="10"/>
        <v>1.7353860284714258</v>
      </c>
      <c r="BQ15" s="23">
        <f t="shared" ref="BQ15:BT15" si="11">100*BQ14/BQ$44</f>
        <v>1.5606702636121543</v>
      </c>
      <c r="BR15" s="23">
        <f t="shared" si="11"/>
        <v>1.8784723611081198</v>
      </c>
      <c r="BS15" s="23">
        <f t="shared" si="11"/>
        <v>1.8917685092900427</v>
      </c>
      <c r="BT15" s="23">
        <f t="shared" si="11"/>
        <v>2.2007744742331017</v>
      </c>
      <c r="BU15" s="23">
        <f>100*BU14/BU$44</f>
        <v>2.0474699996271251</v>
      </c>
      <c r="BV15" s="23">
        <f>100*BV14/BV$44</f>
        <v>1.8799291217125043</v>
      </c>
    </row>
    <row r="16" spans="1:74" ht="4.1500000000000004" customHeight="1" x14ac:dyDescent="0.35">
      <c r="A16" s="19"/>
      <c r="B16" s="20"/>
      <c r="C16" s="21"/>
      <c r="D16" s="14"/>
      <c r="E16" s="22"/>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O16" s="24"/>
      <c r="BP16" s="24"/>
      <c r="BQ16" s="24"/>
      <c r="BR16" s="24"/>
      <c r="BS16" s="24"/>
      <c r="BT16" s="24"/>
      <c r="BU16" s="24"/>
      <c r="BV16" s="24"/>
    </row>
    <row r="17" spans="1:74" s="29" customFormat="1" x14ac:dyDescent="0.35">
      <c r="A17" s="306" t="s">
        <v>436</v>
      </c>
      <c r="B17" s="29" t="s">
        <v>71</v>
      </c>
      <c r="C17" s="48"/>
      <c r="D17" s="49"/>
      <c r="E17" s="50">
        <f t="shared" ref="E17:BP17" si="12">E81</f>
        <v>1623.8676449847101</v>
      </c>
      <c r="F17" s="50">
        <f t="shared" si="12"/>
        <v>1720.549922754152</v>
      </c>
      <c r="G17" s="50">
        <f t="shared" si="12"/>
        <v>1888.2640780684903</v>
      </c>
      <c r="H17" s="50">
        <f t="shared" si="12"/>
        <v>1984.9463558379323</v>
      </c>
      <c r="I17" s="50">
        <f t="shared" si="12"/>
        <v>2117.1445723798224</v>
      </c>
      <c r="J17" s="50">
        <f t="shared" si="12"/>
        <v>2280.9125122749997</v>
      </c>
      <c r="K17" s="50">
        <f t="shared" si="12"/>
        <v>2489.2556032230627</v>
      </c>
      <c r="L17" s="50">
        <f t="shared" si="12"/>
        <v>2704.5105502689285</v>
      </c>
      <c r="M17" s="50">
        <f t="shared" si="12"/>
        <v>2996.9726934215969</v>
      </c>
      <c r="N17" s="50">
        <f t="shared" si="12"/>
        <v>3164.0939180802648</v>
      </c>
      <c r="O17" s="50">
        <f t="shared" si="12"/>
        <v>3502.4124948282997</v>
      </c>
      <c r="P17" s="50">
        <f t="shared" si="12"/>
        <v>3836.6549441456355</v>
      </c>
      <c r="Q17" s="50">
        <f t="shared" si="12"/>
        <v>4300.314439387671</v>
      </c>
      <c r="R17" s="50">
        <f t="shared" si="12"/>
        <v>4856.7058336781138</v>
      </c>
      <c r="S17" s="50">
        <f t="shared" si="12"/>
        <v>5358.0695076541169</v>
      </c>
      <c r="T17" s="50">
        <f t="shared" si="12"/>
        <v>5820.7099710384773</v>
      </c>
      <c r="U17" s="50">
        <f t="shared" si="12"/>
        <v>6305.7691352916836</v>
      </c>
      <c r="V17" s="50">
        <f t="shared" si="12"/>
        <v>7389</v>
      </c>
      <c r="W17" s="50">
        <f t="shared" si="12"/>
        <v>8249</v>
      </c>
      <c r="X17" s="50">
        <f t="shared" si="12"/>
        <v>9388</v>
      </c>
      <c r="Y17" s="50">
        <f t="shared" si="12"/>
        <v>11078</v>
      </c>
      <c r="Z17" s="50">
        <f t="shared" si="12"/>
        <v>15463</v>
      </c>
      <c r="AA17" s="50">
        <f t="shared" si="12"/>
        <v>20225</v>
      </c>
      <c r="AB17" s="50">
        <f t="shared" si="12"/>
        <v>23157</v>
      </c>
      <c r="AC17" s="50">
        <f t="shared" si="12"/>
        <v>26057</v>
      </c>
      <c r="AD17" s="50">
        <f t="shared" si="12"/>
        <v>28272</v>
      </c>
      <c r="AE17" s="50">
        <f t="shared" si="12"/>
        <v>31642</v>
      </c>
      <c r="AF17" s="50">
        <f t="shared" si="12"/>
        <v>36176</v>
      </c>
      <c r="AG17" s="50">
        <f t="shared" si="12"/>
        <v>41151</v>
      </c>
      <c r="AH17" s="50">
        <f t="shared" si="12"/>
        <v>48810</v>
      </c>
      <c r="AI17" s="50">
        <f t="shared" si="12"/>
        <v>56990</v>
      </c>
      <c r="AJ17" s="50">
        <f t="shared" si="12"/>
        <v>64853</v>
      </c>
      <c r="AK17" s="50">
        <f t="shared" si="12"/>
        <v>71328</v>
      </c>
      <c r="AL17" s="50">
        <f t="shared" si="12"/>
        <v>77158</v>
      </c>
      <c r="AM17" s="50">
        <f t="shared" si="12"/>
        <v>82039</v>
      </c>
      <c r="AN17" s="50">
        <f t="shared" si="12"/>
        <v>85326</v>
      </c>
      <c r="AO17" s="50">
        <f t="shared" si="12"/>
        <v>92684</v>
      </c>
      <c r="AP17" s="50">
        <f t="shared" si="12"/>
        <v>100665</v>
      </c>
      <c r="AQ17" s="50">
        <f t="shared" si="12"/>
        <v>108472</v>
      </c>
      <c r="AR17" s="50">
        <f t="shared" si="12"/>
        <v>115751</v>
      </c>
      <c r="AS17" s="50">
        <f t="shared" si="12"/>
        <v>122009</v>
      </c>
      <c r="AT17" s="50">
        <f t="shared" si="12"/>
        <v>127619</v>
      </c>
      <c r="AU17" s="50">
        <f t="shared" si="12"/>
        <v>135538</v>
      </c>
      <c r="AV17" s="50">
        <f t="shared" si="12"/>
        <v>139689</v>
      </c>
      <c r="AW17" s="50">
        <f t="shared" si="12"/>
        <v>140587</v>
      </c>
      <c r="AX17" s="50">
        <f t="shared" si="12"/>
        <v>148175</v>
      </c>
      <c r="AY17" s="50">
        <f t="shared" si="12"/>
        <v>153192</v>
      </c>
      <c r="AZ17" s="50">
        <f t="shared" si="12"/>
        <v>177123</v>
      </c>
      <c r="BA17" s="50">
        <f t="shared" si="12"/>
        <v>188655</v>
      </c>
      <c r="BB17" s="50">
        <f t="shared" si="12"/>
        <v>197243</v>
      </c>
      <c r="BC17" s="50">
        <f t="shared" si="12"/>
        <v>209785</v>
      </c>
      <c r="BD17" s="50">
        <f t="shared" si="12"/>
        <v>222407</v>
      </c>
      <c r="BE17" s="50">
        <f t="shared" si="12"/>
        <v>240136</v>
      </c>
      <c r="BF17" s="50">
        <f t="shared" si="12"/>
        <v>253321</v>
      </c>
      <c r="BG17" s="50">
        <f t="shared" si="12"/>
        <v>271843</v>
      </c>
      <c r="BH17" s="50">
        <f t="shared" si="12"/>
        <v>316046</v>
      </c>
      <c r="BI17" s="50">
        <f t="shared" si="12"/>
        <v>336900</v>
      </c>
      <c r="BJ17" s="50">
        <f t="shared" si="12"/>
        <v>346102</v>
      </c>
      <c r="BK17" s="50">
        <f t="shared" si="12"/>
        <v>371032</v>
      </c>
      <c r="BL17" s="50">
        <f t="shared" si="12"/>
        <v>367204</v>
      </c>
      <c r="BM17" s="50">
        <f t="shared" si="12"/>
        <v>406430</v>
      </c>
      <c r="BN17" s="50">
        <f t="shared" si="12"/>
        <v>412079</v>
      </c>
      <c r="BO17" s="50">
        <f t="shared" si="12"/>
        <v>423328</v>
      </c>
      <c r="BP17" s="50">
        <f t="shared" si="12"/>
        <v>439375</v>
      </c>
      <c r="BQ17" s="50">
        <f t="shared" ref="BQ17:BT17" si="13">BQ81</f>
        <v>452742</v>
      </c>
      <c r="BR17" s="50">
        <f t="shared" si="13"/>
        <v>478098</v>
      </c>
      <c r="BS17" s="50">
        <f t="shared" si="13"/>
        <v>549634</v>
      </c>
      <c r="BT17" s="50">
        <f t="shared" si="13"/>
        <v>654084</v>
      </c>
      <c r="BU17" s="50">
        <f>BU81</f>
        <v>616320</v>
      </c>
      <c r="BV17" s="50">
        <f>BV81</f>
        <v>627413</v>
      </c>
    </row>
    <row r="18" spans="1:74" s="44" customFormat="1" x14ac:dyDescent="0.35">
      <c r="A18" s="307"/>
      <c r="B18" s="20" t="s">
        <v>76</v>
      </c>
      <c r="D18" s="45"/>
      <c r="E18" s="23">
        <f t="shared" ref="E18:BP18" si="14">100*E17/E$44</f>
        <v>14.877295563344006</v>
      </c>
      <c r="F18" s="23">
        <f t="shared" si="14"/>
        <v>14.794595072447844</v>
      </c>
      <c r="G18" s="23">
        <f t="shared" si="14"/>
        <v>14.985228865361774</v>
      </c>
      <c r="H18" s="23">
        <f t="shared" si="14"/>
        <v>14.46388439043297</v>
      </c>
      <c r="I18" s="23">
        <f t="shared" si="14"/>
        <v>15.086370264775741</v>
      </c>
      <c r="J18" s="23">
        <f t="shared" si="14"/>
        <v>15.130447794173159</v>
      </c>
      <c r="K18" s="23">
        <f t="shared" si="14"/>
        <v>14.983781395431667</v>
      </c>
      <c r="L18" s="23">
        <f t="shared" si="14"/>
        <v>15.389271368322115</v>
      </c>
      <c r="M18" s="23">
        <f t="shared" si="14"/>
        <v>16.848283637404975</v>
      </c>
      <c r="N18" s="23">
        <f t="shared" si="14"/>
        <v>16.452235430949795</v>
      </c>
      <c r="O18" s="23">
        <f t="shared" si="14"/>
        <v>16.481165567871159</v>
      </c>
      <c r="P18" s="23">
        <f t="shared" si="14"/>
        <v>16.542297004034129</v>
      </c>
      <c r="Q18" s="23">
        <f t="shared" si="14"/>
        <v>17.637250592189609</v>
      </c>
      <c r="R18" s="23">
        <f t="shared" si="14"/>
        <v>17.868017488974335</v>
      </c>
      <c r="S18" s="23">
        <f t="shared" si="14"/>
        <v>18.343899166880473</v>
      </c>
      <c r="T18" s="23">
        <f t="shared" si="14"/>
        <v>17.771532290289368</v>
      </c>
      <c r="U18" s="23">
        <f t="shared" si="14"/>
        <v>17.086490002145194</v>
      </c>
      <c r="V18" s="23">
        <f t="shared" si="14"/>
        <v>18.302288714950958</v>
      </c>
      <c r="W18" s="23">
        <f t="shared" si="14"/>
        <v>18.517520820706221</v>
      </c>
      <c r="X18" s="23">
        <f t="shared" si="14"/>
        <v>18.843837816138098</v>
      </c>
      <c r="Y18" s="23">
        <f t="shared" si="14"/>
        <v>18.352605944137039</v>
      </c>
      <c r="Z18" s="23">
        <f t="shared" si="14"/>
        <v>21.700933267840853</v>
      </c>
      <c r="AA18" s="23">
        <f t="shared" si="14"/>
        <v>24.265729231655229</v>
      </c>
      <c r="AB18" s="23">
        <f t="shared" si="14"/>
        <v>24.070974917622113</v>
      </c>
      <c r="AC18" s="23">
        <f t="shared" si="14"/>
        <v>24.80249005311352</v>
      </c>
      <c r="AD18" s="23">
        <f t="shared" si="14"/>
        <v>23.807799513267256</v>
      </c>
      <c r="AE18" s="23">
        <f t="shared" si="14"/>
        <v>23.506076724214779</v>
      </c>
      <c r="AF18" s="23">
        <f t="shared" si="14"/>
        <v>23.744076451515511</v>
      </c>
      <c r="AG18" s="23">
        <f t="shared" si="14"/>
        <v>23.400262713454683</v>
      </c>
      <c r="AH18" s="23">
        <f t="shared" si="14"/>
        <v>25.769222646928387</v>
      </c>
      <c r="AI18" s="23">
        <f t="shared" si="14"/>
        <v>26.669973699727638</v>
      </c>
      <c r="AJ18" s="23">
        <f t="shared" si="14"/>
        <v>27.539013567167032</v>
      </c>
      <c r="AK18" s="23">
        <f t="shared" si="14"/>
        <v>27.342668869577217</v>
      </c>
      <c r="AL18" s="23">
        <f t="shared" si="14"/>
        <v>26.945064308737816</v>
      </c>
      <c r="AM18" s="23">
        <f t="shared" si="14"/>
        <v>25.276055852014345</v>
      </c>
      <c r="AN18" s="23">
        <f t="shared" si="14"/>
        <v>23.169099178602945</v>
      </c>
      <c r="AO18" s="23">
        <f t="shared" si="14"/>
        <v>22.902185596560372</v>
      </c>
      <c r="AP18" s="23">
        <f t="shared" si="14"/>
        <v>24.237878652897397</v>
      </c>
      <c r="AQ18" s="23">
        <f t="shared" si="14"/>
        <v>25.627080522880142</v>
      </c>
      <c r="AR18" s="23">
        <f t="shared" si="14"/>
        <v>26.057075194554063</v>
      </c>
      <c r="AS18" s="23">
        <f t="shared" si="14"/>
        <v>26.147904785785162</v>
      </c>
      <c r="AT18" s="23">
        <f t="shared" si="14"/>
        <v>25.737628215211981</v>
      </c>
      <c r="AU18" s="23">
        <f t="shared" si="14"/>
        <v>25.623051634405797</v>
      </c>
      <c r="AV18" s="23">
        <f t="shared" si="14"/>
        <v>25.093907466788824</v>
      </c>
      <c r="AW18" s="23">
        <f t="shared" si="14"/>
        <v>23.859038761794853</v>
      </c>
      <c r="AX18" s="23">
        <f t="shared" si="14"/>
        <v>23.829741382776326</v>
      </c>
      <c r="AY18" s="23">
        <f t="shared" si="14"/>
        <v>23.117249205491689</v>
      </c>
      <c r="AZ18" s="23">
        <f t="shared" si="14"/>
        <v>25.038521236863904</v>
      </c>
      <c r="BA18" s="23">
        <f t="shared" si="14"/>
        <v>24.939652004240884</v>
      </c>
      <c r="BB18" s="23">
        <f t="shared" si="14"/>
        <v>24.559959557120585</v>
      </c>
      <c r="BC18" s="23">
        <f t="shared" si="14"/>
        <v>24.278170419945166</v>
      </c>
      <c r="BD18" s="23">
        <f t="shared" si="14"/>
        <v>24.032516354347436</v>
      </c>
      <c r="BE18" s="23">
        <f t="shared" si="14"/>
        <v>24.023569781459305</v>
      </c>
      <c r="BF18" s="23">
        <f t="shared" si="14"/>
        <v>23.261308530673823</v>
      </c>
      <c r="BG18" s="23">
        <f t="shared" si="14"/>
        <v>23.044787810404795</v>
      </c>
      <c r="BH18" s="23">
        <f t="shared" si="14"/>
        <v>25.054362431536632</v>
      </c>
      <c r="BI18" s="23">
        <f t="shared" si="14"/>
        <v>25.828343099140511</v>
      </c>
      <c r="BJ18" s="23">
        <f t="shared" si="14"/>
        <v>24.396557010850447</v>
      </c>
      <c r="BK18" s="23">
        <f t="shared" si="14"/>
        <v>24.721424897324987</v>
      </c>
      <c r="BL18" s="23">
        <f t="shared" si="14"/>
        <v>23.884041380342062</v>
      </c>
      <c r="BM18" s="23">
        <f t="shared" si="14"/>
        <v>25.40671815564842</v>
      </c>
      <c r="BN18" s="23">
        <f t="shared" si="14"/>
        <v>25.362875007770509</v>
      </c>
      <c r="BO18" s="23">
        <f t="shared" si="14"/>
        <v>25.518042890141633</v>
      </c>
      <c r="BP18" s="23">
        <f t="shared" si="14"/>
        <v>24.97331443271429</v>
      </c>
      <c r="BQ18" s="23">
        <f t="shared" ref="BQ18:BT18" si="15">100*BQ17/BQ$44</f>
        <v>24.545141087584465</v>
      </c>
      <c r="BR18" s="23">
        <f t="shared" si="15"/>
        <v>24.517318088533479</v>
      </c>
      <c r="BS18" s="23">
        <f t="shared" si="15"/>
        <v>27.694979033537269</v>
      </c>
      <c r="BT18" s="23">
        <f t="shared" si="15"/>
        <v>31.312350369883493</v>
      </c>
      <c r="BU18" s="23">
        <f>100*BU17/BU$44</f>
        <v>26.414985978610684</v>
      </c>
      <c r="BV18" s="23">
        <f>100*BV17/BV$44</f>
        <v>24.482470266745697</v>
      </c>
    </row>
    <row r="19" spans="1:74" ht="4.1500000000000004" customHeight="1" x14ac:dyDescent="0.35">
      <c r="A19" s="19"/>
      <c r="B19" s="20"/>
      <c r="C19" s="21"/>
      <c r="D19" s="14"/>
      <c r="E19" s="22"/>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O19" s="24"/>
      <c r="BP19" s="24"/>
      <c r="BQ19" s="24"/>
      <c r="BR19" s="24"/>
      <c r="BS19" s="24"/>
      <c r="BT19" s="24"/>
      <c r="BU19" s="24"/>
      <c r="BV19" s="24"/>
    </row>
    <row r="20" spans="1:74" s="29" customFormat="1" x14ac:dyDescent="0.35">
      <c r="A20" s="308" t="s">
        <v>88</v>
      </c>
      <c r="B20" s="29" t="s">
        <v>71</v>
      </c>
      <c r="C20" s="48"/>
      <c r="D20" s="49"/>
      <c r="E20" s="50">
        <f t="shared" ref="E20:BP20" si="16">E90</f>
        <v>-531.75088193952047</v>
      </c>
      <c r="F20" s="50">
        <f t="shared" si="16"/>
        <v>-495.16251850331491</v>
      </c>
      <c r="G20" s="50">
        <f t="shared" si="16"/>
        <v>-531.75088193952047</v>
      </c>
      <c r="H20" s="50">
        <f t="shared" si="16"/>
        <v>-548.82545154308298</v>
      </c>
      <c r="I20" s="50">
        <f t="shared" si="16"/>
        <v>-575.65691806296707</v>
      </c>
      <c r="J20" s="50">
        <f t="shared" si="16"/>
        <v>-619.56295418641366</v>
      </c>
      <c r="K20" s="50">
        <f t="shared" si="16"/>
        <v>-629.3390954753512</v>
      </c>
      <c r="L20" s="50">
        <f t="shared" si="16"/>
        <v>-602.45470693077311</v>
      </c>
      <c r="M20" s="50">
        <f t="shared" si="16"/>
        <v>-670.88769595333554</v>
      </c>
      <c r="N20" s="50">
        <f t="shared" si="16"/>
        <v>-683.10787256450737</v>
      </c>
      <c r="O20" s="50">
        <f t="shared" si="16"/>
        <v>-714.88033175355429</v>
      </c>
      <c r="P20" s="50">
        <f t="shared" si="16"/>
        <v>-773.36137440758273</v>
      </c>
      <c r="Q20" s="50">
        <f t="shared" si="16"/>
        <v>-815.70971563981027</v>
      </c>
      <c r="R20" s="50">
        <f t="shared" si="16"/>
        <v>-879.23222748815158</v>
      </c>
      <c r="S20" s="50">
        <f t="shared" si="16"/>
        <v>-962.92061611374402</v>
      </c>
      <c r="T20" s="50">
        <f t="shared" si="16"/>
        <v>-900.40639810426535</v>
      </c>
      <c r="U20" s="50">
        <f t="shared" si="16"/>
        <v>-1169.6208530805686</v>
      </c>
      <c r="V20" s="50">
        <f t="shared" si="16"/>
        <v>-851</v>
      </c>
      <c r="W20" s="50">
        <f t="shared" si="16"/>
        <v>-987</v>
      </c>
      <c r="X20" s="50">
        <f t="shared" si="16"/>
        <v>-977</v>
      </c>
      <c r="Y20" s="50">
        <f t="shared" si="16"/>
        <v>-1275</v>
      </c>
      <c r="Z20" s="50">
        <f t="shared" si="16"/>
        <v>-2648</v>
      </c>
      <c r="AA20" s="50">
        <f t="shared" si="16"/>
        <v>-2040</v>
      </c>
      <c r="AB20" s="50">
        <f t="shared" si="16"/>
        <v>-1530</v>
      </c>
      <c r="AC20" s="50">
        <f t="shared" si="16"/>
        <v>-1324</v>
      </c>
      <c r="AD20" s="50">
        <f t="shared" si="16"/>
        <v>-1074</v>
      </c>
      <c r="AE20" s="50">
        <f t="shared" si="16"/>
        <v>-702</v>
      </c>
      <c r="AF20" s="50">
        <f t="shared" si="16"/>
        <v>-962</v>
      </c>
      <c r="AG20" s="50">
        <f t="shared" si="16"/>
        <v>-1008</v>
      </c>
      <c r="AH20" s="50">
        <f t="shared" si="16"/>
        <v>-1363</v>
      </c>
      <c r="AI20" s="50">
        <f t="shared" si="16"/>
        <v>-1136</v>
      </c>
      <c r="AJ20" s="50">
        <f t="shared" si="16"/>
        <v>-922</v>
      </c>
      <c r="AK20" s="50">
        <f t="shared" si="16"/>
        <v>-810</v>
      </c>
      <c r="AL20" s="50">
        <f t="shared" si="16"/>
        <v>-545</v>
      </c>
      <c r="AM20" s="50">
        <f t="shared" si="16"/>
        <v>657</v>
      </c>
      <c r="AN20" s="50">
        <f t="shared" si="16"/>
        <v>168</v>
      </c>
      <c r="AO20" s="50">
        <f t="shared" si="16"/>
        <v>1217</v>
      </c>
      <c r="AP20" s="50">
        <f t="shared" si="16"/>
        <v>1563</v>
      </c>
      <c r="AQ20" s="50">
        <f t="shared" si="16"/>
        <v>2156</v>
      </c>
      <c r="AR20" s="50">
        <f t="shared" si="16"/>
        <v>2471</v>
      </c>
      <c r="AS20" s="50">
        <f t="shared" si="16"/>
        <v>3447</v>
      </c>
      <c r="AT20" s="50">
        <f t="shared" si="16"/>
        <v>1546</v>
      </c>
      <c r="AU20" s="50">
        <f t="shared" si="16"/>
        <v>5188</v>
      </c>
      <c r="AV20" s="50">
        <f t="shared" si="16"/>
        <v>7241</v>
      </c>
      <c r="AW20" s="50">
        <f t="shared" si="16"/>
        <v>15154</v>
      </c>
      <c r="AX20" s="50">
        <f t="shared" si="16"/>
        <v>6948</v>
      </c>
      <c r="AY20" s="50">
        <f t="shared" si="16"/>
        <v>9500</v>
      </c>
      <c r="AZ20" s="50">
        <f t="shared" si="16"/>
        <v>5673</v>
      </c>
      <c r="BA20" s="50">
        <f t="shared" si="16"/>
        <v>3422</v>
      </c>
      <c r="BB20" s="50">
        <f t="shared" si="16"/>
        <v>-229</v>
      </c>
      <c r="BC20" s="50">
        <f t="shared" si="16"/>
        <v>-452</v>
      </c>
      <c r="BD20" s="50">
        <f t="shared" si="16"/>
        <v>-1139</v>
      </c>
      <c r="BE20" s="50">
        <f t="shared" si="16"/>
        <v>-1647</v>
      </c>
      <c r="BF20" s="50">
        <f t="shared" si="16"/>
        <v>7403</v>
      </c>
      <c r="BG20" s="50">
        <f t="shared" si="16"/>
        <v>5108</v>
      </c>
      <c r="BH20" s="50">
        <f t="shared" si="16"/>
        <v>-7889</v>
      </c>
      <c r="BI20" s="50">
        <f t="shared" si="16"/>
        <v>-4278</v>
      </c>
      <c r="BJ20" s="50">
        <f t="shared" si="16"/>
        <v>-7028</v>
      </c>
      <c r="BK20" s="50">
        <f t="shared" si="16"/>
        <v>-5866</v>
      </c>
      <c r="BL20" s="50">
        <f t="shared" si="16"/>
        <v>-4802</v>
      </c>
      <c r="BM20" s="50">
        <f t="shared" si="16"/>
        <v>-6371</v>
      </c>
      <c r="BN20" s="50">
        <f t="shared" si="16"/>
        <v>-5158</v>
      </c>
      <c r="BO20" s="50">
        <f t="shared" si="16"/>
        <v>-12684</v>
      </c>
      <c r="BP20" s="50">
        <f t="shared" si="16"/>
        <v>-13501</v>
      </c>
      <c r="BQ20" s="50">
        <f t="shared" ref="BQ20:BT20" si="17">BQ90</f>
        <v>-20041</v>
      </c>
      <c r="BR20" s="50">
        <f t="shared" si="17"/>
        <v>-14387</v>
      </c>
      <c r="BS20" s="50">
        <f t="shared" si="17"/>
        <v>-13632</v>
      </c>
      <c r="BT20" s="50">
        <f t="shared" si="17"/>
        <v>-3364</v>
      </c>
      <c r="BU20" s="50">
        <f>BU90</f>
        <v>-1340</v>
      </c>
      <c r="BV20" s="50">
        <f>BV90</f>
        <v>-7962</v>
      </c>
    </row>
    <row r="21" spans="1:74" s="44" customFormat="1" x14ac:dyDescent="0.35">
      <c r="A21" s="307"/>
      <c r="B21" s="20" t="s">
        <v>76</v>
      </c>
      <c r="D21" s="45"/>
      <c r="E21" s="23">
        <f t="shared" ref="E21:BP21" si="18">100*E20/E$44</f>
        <v>-4.8717117193116914</v>
      </c>
      <c r="F21" s="23">
        <f t="shared" si="18"/>
        <v>-4.2577834327430759</v>
      </c>
      <c r="G21" s="23">
        <f t="shared" si="18"/>
        <v>-4.2199651827156446</v>
      </c>
      <c r="H21" s="23">
        <f t="shared" si="18"/>
        <v>-3.9991750196671112</v>
      </c>
      <c r="I21" s="23">
        <f t="shared" si="18"/>
        <v>-4.1020219047277946</v>
      </c>
      <c r="J21" s="23">
        <f t="shared" si="18"/>
        <v>-4.1098748343360461</v>
      </c>
      <c r="K21" s="23">
        <f t="shared" si="18"/>
        <v>-3.7882326820884318</v>
      </c>
      <c r="L21" s="23">
        <f t="shared" si="18"/>
        <v>-3.4281023496686758</v>
      </c>
      <c r="M21" s="23">
        <f t="shared" si="18"/>
        <v>-3.7715746343227767</v>
      </c>
      <c r="N21" s="23">
        <f t="shared" si="18"/>
        <v>-3.5519336135841693</v>
      </c>
      <c r="O21" s="23">
        <f t="shared" si="18"/>
        <v>-3.3639844325140196</v>
      </c>
      <c r="P21" s="23">
        <f t="shared" si="18"/>
        <v>-3.3344602871883016</v>
      </c>
      <c r="Q21" s="23">
        <f t="shared" si="18"/>
        <v>-3.3455406268550991</v>
      </c>
      <c r="R21" s="23">
        <f t="shared" si="18"/>
        <v>-3.2347309793169918</v>
      </c>
      <c r="S21" s="23">
        <f t="shared" si="18"/>
        <v>-3.296657249867315</v>
      </c>
      <c r="T21" s="23">
        <f t="shared" si="18"/>
        <v>-2.7490806891102046</v>
      </c>
      <c r="U21" s="23">
        <f t="shared" si="18"/>
        <v>-3.169274767864974</v>
      </c>
      <c r="V21" s="23">
        <f t="shared" si="18"/>
        <v>-2.1078965619736452</v>
      </c>
      <c r="W21" s="23">
        <f t="shared" si="18"/>
        <v>-2.2156374166610546</v>
      </c>
      <c r="X21" s="23">
        <f t="shared" si="18"/>
        <v>-1.9610598153352068</v>
      </c>
      <c r="Y21" s="23">
        <f t="shared" si="18"/>
        <v>-2.1122560551340248</v>
      </c>
      <c r="Z21" s="23">
        <f>100*Z20/Z$44</f>
        <v>-3.7162304399691251</v>
      </c>
      <c r="AA21" s="23">
        <f t="shared" si="18"/>
        <v>-2.4475692278159045</v>
      </c>
      <c r="AB21" s="23">
        <f t="shared" si="18"/>
        <v>-1.5903869941685811</v>
      </c>
      <c r="AC21" s="23">
        <f t="shared" si="18"/>
        <v>-1.2602562394106114</v>
      </c>
      <c r="AD21" s="23">
        <f t="shared" si="18"/>
        <v>-0.90441343651842931</v>
      </c>
      <c r="AE21" s="23">
        <f t="shared" si="18"/>
        <v>-0.52149882625620303</v>
      </c>
      <c r="AF21" s="23">
        <f t="shared" si="18"/>
        <v>-0.63140760577061916</v>
      </c>
      <c r="AG21" s="23">
        <f t="shared" si="18"/>
        <v>-0.57319299203329976</v>
      </c>
      <c r="AH21" s="23">
        <f t="shared" si="18"/>
        <v>-0.71959537938462192</v>
      </c>
      <c r="AI21" s="23">
        <f t="shared" si="18"/>
        <v>-0.5316211637636532</v>
      </c>
      <c r="AJ21" s="23">
        <f t="shared" si="18"/>
        <v>-0.39151574343404316</v>
      </c>
      <c r="AK21" s="23">
        <f t="shared" si="18"/>
        <v>-0.31050305328002392</v>
      </c>
      <c r="AL21" s="23">
        <f t="shared" si="18"/>
        <v>-0.19032452951427084</v>
      </c>
      <c r="AM21" s="23">
        <f t="shared" si="18"/>
        <v>0.2024204182739115</v>
      </c>
      <c r="AN21" s="23">
        <f t="shared" si="18"/>
        <v>4.5618084311995113E-2</v>
      </c>
      <c r="AO21" s="23">
        <f t="shared" si="18"/>
        <v>0.3007202955312025</v>
      </c>
      <c r="AP21" s="23">
        <f t="shared" si="18"/>
        <v>0.37633541284933825</v>
      </c>
      <c r="AQ21" s="23">
        <f t="shared" si="18"/>
        <v>0.50936633976813905</v>
      </c>
      <c r="AR21" s="23">
        <f t="shared" si="18"/>
        <v>0.55625465702882126</v>
      </c>
      <c r="AS21" s="23">
        <f t="shared" si="18"/>
        <v>0.73873097719513681</v>
      </c>
      <c r="AT21" s="23">
        <f t="shared" si="18"/>
        <v>0.31179035426321883</v>
      </c>
      <c r="AU21" s="23">
        <f t="shared" si="18"/>
        <v>0.98077581105887113</v>
      </c>
      <c r="AV21" s="23">
        <f t="shared" si="18"/>
        <v>1.3007823376716696</v>
      </c>
      <c r="AW21" s="23">
        <f t="shared" si="18"/>
        <v>2.5717873871427601</v>
      </c>
      <c r="AX21" s="23">
        <f t="shared" si="18"/>
        <v>1.1173885144425844</v>
      </c>
      <c r="AY21" s="23">
        <f t="shared" si="18"/>
        <v>1.4335857450269665</v>
      </c>
      <c r="AZ21" s="23">
        <f t="shared" si="18"/>
        <v>0.80194853845479652</v>
      </c>
      <c r="BA21" s="23">
        <f t="shared" si="18"/>
        <v>0.45237862319319555</v>
      </c>
      <c r="BB21" s="23">
        <f t="shared" si="18"/>
        <v>-2.8514222246572067E-2</v>
      </c>
      <c r="BC21" s="23">
        <f t="shared" si="18"/>
        <v>-5.2309426459542938E-2</v>
      </c>
      <c r="BD21" s="23">
        <f t="shared" si="18"/>
        <v>-0.12307632461029433</v>
      </c>
      <c r="BE21" s="23">
        <f t="shared" si="18"/>
        <v>-0.16476837887723406</v>
      </c>
      <c r="BF21" s="23">
        <f t="shared" si="18"/>
        <v>0.67978362256811842</v>
      </c>
      <c r="BG21" s="23">
        <f t="shared" si="18"/>
        <v>0.43301749956977997</v>
      </c>
      <c r="BH21" s="23">
        <f t="shared" si="18"/>
        <v>-0.62539587662046814</v>
      </c>
      <c r="BI21" s="23">
        <f t="shared" si="18"/>
        <v>-0.32797165858748328</v>
      </c>
      <c r="BJ21" s="23">
        <f t="shared" si="18"/>
        <v>-0.49540020766206772</v>
      </c>
      <c r="BK21" s="23">
        <f t="shared" si="18"/>
        <v>-0.39084466689586983</v>
      </c>
      <c r="BL21" s="23">
        <f t="shared" si="18"/>
        <v>-0.31233637626061422</v>
      </c>
      <c r="BM21" s="23">
        <f t="shared" si="18"/>
        <v>-0.39826341896424006</v>
      </c>
      <c r="BN21" s="23">
        <f t="shared" si="18"/>
        <v>-0.31746754697541074</v>
      </c>
      <c r="BO21" s="23">
        <f t="shared" si="18"/>
        <v>-0.76458645782598</v>
      </c>
      <c r="BP21" s="23">
        <f t="shared" si="18"/>
        <v>-0.76737346948751206</v>
      </c>
      <c r="BQ21" s="23">
        <f t="shared" ref="BQ21:BT21" si="19">100*BQ20/BQ$44</f>
        <v>-1.0865110207055679</v>
      </c>
      <c r="BR21" s="23">
        <f t="shared" si="19"/>
        <v>-0.73777898117066198</v>
      </c>
      <c r="BS21" s="23">
        <f t="shared" si="19"/>
        <v>-0.68688973787134722</v>
      </c>
      <c r="BT21" s="23">
        <f t="shared" si="19"/>
        <v>-0.16104161949273804</v>
      </c>
      <c r="BU21" s="23">
        <f>100*BU20/BU$44</f>
        <v>-5.7431336337192232E-2</v>
      </c>
      <c r="BV21" s="23">
        <f>100*BV20/BV$44</f>
        <v>-0.31068758260321233</v>
      </c>
    </row>
    <row r="22" spans="1:74" ht="4.1500000000000004" customHeight="1" x14ac:dyDescent="0.35">
      <c r="A22" s="19"/>
      <c r="B22" s="20"/>
      <c r="C22" s="21"/>
      <c r="D22" s="14"/>
      <c r="E22" s="22"/>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O22" s="24"/>
      <c r="BP22" s="24"/>
      <c r="BQ22" s="24"/>
      <c r="BR22" s="24"/>
      <c r="BS22" s="24"/>
      <c r="BT22" s="24"/>
      <c r="BU22" s="24"/>
      <c r="BV22" s="24"/>
    </row>
    <row r="23" spans="1:74" s="29" customFormat="1" x14ac:dyDescent="0.35">
      <c r="A23" s="305" t="s">
        <v>437</v>
      </c>
      <c r="B23" s="29" t="s">
        <v>71</v>
      </c>
      <c r="C23" s="48"/>
      <c r="D23" s="49"/>
      <c r="E23" s="50">
        <f t="shared" ref="E23:BP23" si="20">E99</f>
        <v>2155.6185269242305</v>
      </c>
      <c r="F23" s="50">
        <f t="shared" si="20"/>
        <v>2215.7124412574667</v>
      </c>
      <c r="G23" s="50">
        <f t="shared" si="20"/>
        <v>2420.0149600080108</v>
      </c>
      <c r="H23" s="50">
        <f t="shared" si="20"/>
        <v>2533.7718073810152</v>
      </c>
      <c r="I23" s="50">
        <f t="shared" si="20"/>
        <v>2692.8014904427896</v>
      </c>
      <c r="J23" s="50">
        <f t="shared" si="20"/>
        <v>2900.4754664614134</v>
      </c>
      <c r="K23" s="50">
        <f t="shared" si="20"/>
        <v>3118.594698698414</v>
      </c>
      <c r="L23" s="50">
        <f t="shared" si="20"/>
        <v>3306.9652571997017</v>
      </c>
      <c r="M23" s="50">
        <f t="shared" si="20"/>
        <v>3667.8603893749323</v>
      </c>
      <c r="N23" s="50">
        <f t="shared" si="20"/>
        <v>3847.2017906447722</v>
      </c>
      <c r="O23" s="50">
        <f t="shared" si="20"/>
        <v>4217.2928265818537</v>
      </c>
      <c r="P23" s="50">
        <f t="shared" si="20"/>
        <v>4610.0163185532183</v>
      </c>
      <c r="Q23" s="50">
        <f t="shared" si="20"/>
        <v>5116.0241550274814</v>
      </c>
      <c r="R23" s="50">
        <f t="shared" si="20"/>
        <v>5735.9380611662655</v>
      </c>
      <c r="S23" s="50">
        <f t="shared" si="20"/>
        <v>6320.9901237678605</v>
      </c>
      <c r="T23" s="50">
        <f t="shared" si="20"/>
        <v>6721.1163691427428</v>
      </c>
      <c r="U23" s="50">
        <f t="shared" si="20"/>
        <v>7475.3899883722524</v>
      </c>
      <c r="V23" s="50">
        <f t="shared" si="20"/>
        <v>8240</v>
      </c>
      <c r="W23" s="50">
        <f t="shared" si="20"/>
        <v>9236</v>
      </c>
      <c r="X23" s="50">
        <f t="shared" si="20"/>
        <v>10365</v>
      </c>
      <c r="Y23" s="50">
        <f t="shared" si="20"/>
        <v>12353</v>
      </c>
      <c r="Z23" s="50">
        <f t="shared" si="20"/>
        <v>18111</v>
      </c>
      <c r="AA23" s="50">
        <f t="shared" si="20"/>
        <v>22265</v>
      </c>
      <c r="AB23" s="50">
        <f t="shared" si="20"/>
        <v>24687</v>
      </c>
      <c r="AC23" s="50">
        <f t="shared" si="20"/>
        <v>27381</v>
      </c>
      <c r="AD23" s="50">
        <f t="shared" si="20"/>
        <v>29346</v>
      </c>
      <c r="AE23" s="50">
        <f t="shared" si="20"/>
        <v>32344</v>
      </c>
      <c r="AF23" s="50">
        <f t="shared" si="20"/>
        <v>37138</v>
      </c>
      <c r="AG23" s="50">
        <f t="shared" si="20"/>
        <v>42159</v>
      </c>
      <c r="AH23" s="50">
        <f t="shared" si="20"/>
        <v>50173</v>
      </c>
      <c r="AI23" s="50">
        <f t="shared" si="20"/>
        <v>58126</v>
      </c>
      <c r="AJ23" s="50">
        <f t="shared" si="20"/>
        <v>65775</v>
      </c>
      <c r="AK23" s="50">
        <f t="shared" si="20"/>
        <v>72138</v>
      </c>
      <c r="AL23" s="50">
        <f t="shared" si="20"/>
        <v>77703</v>
      </c>
      <c r="AM23" s="50">
        <f t="shared" si="20"/>
        <v>81382</v>
      </c>
      <c r="AN23" s="50">
        <f t="shared" si="20"/>
        <v>85158</v>
      </c>
      <c r="AO23" s="50">
        <f t="shared" si="20"/>
        <v>91467</v>
      </c>
      <c r="AP23" s="50">
        <f t="shared" si="20"/>
        <v>99102</v>
      </c>
      <c r="AQ23" s="50">
        <f t="shared" si="20"/>
        <v>106316</v>
      </c>
      <c r="AR23" s="50">
        <f t="shared" si="20"/>
        <v>113280</v>
      </c>
      <c r="AS23" s="50">
        <f t="shared" si="20"/>
        <v>118562</v>
      </c>
      <c r="AT23" s="50">
        <f t="shared" si="20"/>
        <v>126073</v>
      </c>
      <c r="AU23" s="50">
        <f t="shared" si="20"/>
        <v>130350</v>
      </c>
      <c r="AV23" s="50">
        <f t="shared" si="20"/>
        <v>132448</v>
      </c>
      <c r="AW23" s="50">
        <f t="shared" si="20"/>
        <v>125433</v>
      </c>
      <c r="AX23" s="50">
        <f t="shared" si="20"/>
        <v>141227</v>
      </c>
      <c r="AY23" s="50">
        <f t="shared" si="20"/>
        <v>143692</v>
      </c>
      <c r="AZ23" s="50">
        <f t="shared" si="20"/>
        <v>171450</v>
      </c>
      <c r="BA23" s="50">
        <f t="shared" si="20"/>
        <v>185233</v>
      </c>
      <c r="BB23" s="50">
        <f t="shared" si="20"/>
        <v>197472</v>
      </c>
      <c r="BC23" s="50">
        <f t="shared" si="20"/>
        <v>210237</v>
      </c>
      <c r="BD23" s="50">
        <f t="shared" si="20"/>
        <v>223546</v>
      </c>
      <c r="BE23" s="50">
        <f t="shared" si="20"/>
        <v>241783</v>
      </c>
      <c r="BF23" s="50">
        <f t="shared" si="20"/>
        <v>245918</v>
      </c>
      <c r="BG23" s="50">
        <f t="shared" si="20"/>
        <v>266735</v>
      </c>
      <c r="BH23" s="50">
        <f t="shared" si="20"/>
        <v>323935</v>
      </c>
      <c r="BI23" s="50">
        <f t="shared" si="20"/>
        <v>341178</v>
      </c>
      <c r="BJ23" s="50">
        <f t="shared" si="20"/>
        <v>353130</v>
      </c>
      <c r="BK23" s="50">
        <f t="shared" si="20"/>
        <v>376898</v>
      </c>
      <c r="BL23" s="50">
        <f t="shared" si="20"/>
        <v>372006</v>
      </c>
      <c r="BM23" s="50">
        <f t="shared" si="20"/>
        <v>412801</v>
      </c>
      <c r="BN23" s="50">
        <f t="shared" si="20"/>
        <v>417237</v>
      </c>
      <c r="BO23" s="50">
        <f t="shared" si="20"/>
        <v>436012</v>
      </c>
      <c r="BP23" s="50">
        <f t="shared" si="20"/>
        <v>452876</v>
      </c>
      <c r="BQ23" s="50">
        <f t="shared" ref="BQ23:BT23" si="21">BQ99</f>
        <v>472783</v>
      </c>
      <c r="BR23" s="50">
        <f t="shared" si="21"/>
        <v>492485</v>
      </c>
      <c r="BS23" s="50">
        <f t="shared" si="21"/>
        <v>563266</v>
      </c>
      <c r="BT23" s="50">
        <f t="shared" si="21"/>
        <v>657448</v>
      </c>
      <c r="BU23" s="50">
        <f>BU99</f>
        <v>617660</v>
      </c>
      <c r="BV23" s="50">
        <f>BV99</f>
        <v>635375</v>
      </c>
    </row>
    <row r="24" spans="1:74" s="44" customFormat="1" x14ac:dyDescent="0.35">
      <c r="A24" s="307"/>
      <c r="B24" s="20" t="s">
        <v>76</v>
      </c>
      <c r="D24" s="45"/>
      <c r="E24" s="23">
        <f t="shared" ref="E24:BP24" si="22">100*E23/E$44</f>
        <v>19.749007282655697</v>
      </c>
      <c r="F24" s="23">
        <f t="shared" si="22"/>
        <v>19.052378505190919</v>
      </c>
      <c r="G24" s="23">
        <f t="shared" si="22"/>
        <v>19.20519404807742</v>
      </c>
      <c r="H24" s="23">
        <f t="shared" si="22"/>
        <v>18.46305941010008</v>
      </c>
      <c r="I24" s="23">
        <f t="shared" si="22"/>
        <v>19.188392169503537</v>
      </c>
      <c r="J24" s="23">
        <f t="shared" si="22"/>
        <v>19.240322628509205</v>
      </c>
      <c r="K24" s="23">
        <f t="shared" si="22"/>
        <v>18.772014077520101</v>
      </c>
      <c r="L24" s="23">
        <f t="shared" si="22"/>
        <v>18.81737371799079</v>
      </c>
      <c r="M24" s="23">
        <f t="shared" si="22"/>
        <v>20.61985827172775</v>
      </c>
      <c r="N24" s="23">
        <f t="shared" si="22"/>
        <v>20.004169044533963</v>
      </c>
      <c r="O24" s="23">
        <f t="shared" si="22"/>
        <v>19.845150000385175</v>
      </c>
      <c r="P24" s="23">
        <f t="shared" si="22"/>
        <v>19.876757291222429</v>
      </c>
      <c r="Q24" s="23">
        <f t="shared" si="22"/>
        <v>20.98279121904471</v>
      </c>
      <c r="R24" s="23">
        <f t="shared" si="22"/>
        <v>21.102748468291328</v>
      </c>
      <c r="S24" s="23">
        <f t="shared" si="22"/>
        <v>21.640556416747785</v>
      </c>
      <c r="T24" s="23">
        <f t="shared" si="22"/>
        <v>20.520612979399576</v>
      </c>
      <c r="U24" s="23">
        <f t="shared" si="22"/>
        <v>20.255764770010167</v>
      </c>
      <c r="V24" s="23">
        <f t="shared" si="22"/>
        <v>20.410185276924601</v>
      </c>
      <c r="W24" s="23">
        <f t="shared" si="22"/>
        <v>20.733158237367274</v>
      </c>
      <c r="X24" s="23">
        <f t="shared" si="22"/>
        <v>20.804897631473303</v>
      </c>
      <c r="Y24" s="23">
        <f t="shared" si="22"/>
        <v>20.464861999271065</v>
      </c>
      <c r="Z24" s="23">
        <f t="shared" si="22"/>
        <v>25.41716370780998</v>
      </c>
      <c r="AA24" s="23">
        <f t="shared" si="22"/>
        <v>26.713298459471133</v>
      </c>
      <c r="AB24" s="23">
        <f t="shared" si="22"/>
        <v>25.661361911790692</v>
      </c>
      <c r="AC24" s="23">
        <f t="shared" si="22"/>
        <v>26.062746292524128</v>
      </c>
      <c r="AD24" s="23">
        <f t="shared" si="22"/>
        <v>24.712212949785687</v>
      </c>
      <c r="AE24" s="23">
        <f t="shared" si="22"/>
        <v>24.027575550470985</v>
      </c>
      <c r="AF24" s="23">
        <f t="shared" si="22"/>
        <v>24.37548405728613</v>
      </c>
      <c r="AG24" s="23">
        <f t="shared" si="22"/>
        <v>23.973455705487982</v>
      </c>
      <c r="AH24" s="23">
        <f t="shared" si="22"/>
        <v>26.488818026313012</v>
      </c>
      <c r="AI24" s="23">
        <f t="shared" si="22"/>
        <v>27.201594863491291</v>
      </c>
      <c r="AJ24" s="23">
        <f t="shared" si="22"/>
        <v>27.930529310601074</v>
      </c>
      <c r="AK24" s="23">
        <f t="shared" si="22"/>
        <v>27.65317192285724</v>
      </c>
      <c r="AL24" s="23">
        <f t="shared" si="22"/>
        <v>27.135388838252087</v>
      </c>
      <c r="AM24" s="23">
        <f t="shared" si="22"/>
        <v>25.073635433740435</v>
      </c>
      <c r="AN24" s="23">
        <f t="shared" si="22"/>
        <v>23.123481094290952</v>
      </c>
      <c r="AO24" s="23">
        <f t="shared" si="22"/>
        <v>22.601465301029169</v>
      </c>
      <c r="AP24" s="23">
        <f t="shared" si="22"/>
        <v>23.861543240048061</v>
      </c>
      <c r="AQ24" s="23">
        <f t="shared" si="22"/>
        <v>25.117714183112003</v>
      </c>
      <c r="AR24" s="23">
        <f t="shared" si="22"/>
        <v>25.500820537525239</v>
      </c>
      <c r="AS24" s="23">
        <f t="shared" si="22"/>
        <v>25.409173808590026</v>
      </c>
      <c r="AT24" s="23">
        <f t="shared" si="22"/>
        <v>25.425837860948761</v>
      </c>
      <c r="AU24" s="23">
        <f t="shared" si="22"/>
        <v>24.642275823346925</v>
      </c>
      <c r="AV24" s="23">
        <f t="shared" si="22"/>
        <v>23.793125129117154</v>
      </c>
      <c r="AW24" s="23">
        <f t="shared" si="22"/>
        <v>21.287251374652094</v>
      </c>
      <c r="AX24" s="23">
        <f t="shared" si="22"/>
        <v>22.712352868333742</v>
      </c>
      <c r="AY24" s="23">
        <f t="shared" si="22"/>
        <v>21.683663460464722</v>
      </c>
      <c r="AZ24" s="23">
        <f t="shared" si="22"/>
        <v>24.236572698409109</v>
      </c>
      <c r="BA24" s="23">
        <f t="shared" si="22"/>
        <v>24.487273381047689</v>
      </c>
      <c r="BB24" s="23">
        <f t="shared" si="22"/>
        <v>24.58847377936716</v>
      </c>
      <c r="BC24" s="23">
        <f t="shared" si="22"/>
        <v>24.33047984640471</v>
      </c>
      <c r="BD24" s="23">
        <f t="shared" si="22"/>
        <v>24.155592678957731</v>
      </c>
      <c r="BE24" s="23">
        <f t="shared" si="22"/>
        <v>24.188338160336539</v>
      </c>
      <c r="BF24" s="23">
        <f t="shared" si="22"/>
        <v>22.581524908105706</v>
      </c>
      <c r="BG24" s="23">
        <f t="shared" si="22"/>
        <v>22.611770310835016</v>
      </c>
      <c r="BH24" s="23">
        <f t="shared" si="22"/>
        <v>25.679758308157101</v>
      </c>
      <c r="BI24" s="23">
        <f t="shared" si="22"/>
        <v>26.156314757727994</v>
      </c>
      <c r="BJ24" s="23">
        <f t="shared" si="22"/>
        <v>24.891957218512516</v>
      </c>
      <c r="BK24" s="23">
        <f t="shared" si="22"/>
        <v>25.112269564220856</v>
      </c>
      <c r="BL24" s="23">
        <f t="shared" si="22"/>
        <v>24.196377756602676</v>
      </c>
      <c r="BM24" s="23">
        <f t="shared" si="22"/>
        <v>25.804981574612661</v>
      </c>
      <c r="BN24" s="23">
        <f t="shared" si="22"/>
        <v>25.68034255474592</v>
      </c>
      <c r="BO24" s="23">
        <f t="shared" si="22"/>
        <v>26.282629347967614</v>
      </c>
      <c r="BP24" s="23">
        <f t="shared" si="22"/>
        <v>25.740687902201802</v>
      </c>
      <c r="BQ24" s="23">
        <f t="shared" ref="BQ24:BT24" si="23">100*BQ23/BQ$44</f>
        <v>25.631652108290034</v>
      </c>
      <c r="BR24" s="23">
        <f t="shared" si="23"/>
        <v>25.255097069704139</v>
      </c>
      <c r="BS24" s="23">
        <f t="shared" si="23"/>
        <v>28.38186877140862</v>
      </c>
      <c r="BT24" s="23">
        <f t="shared" si="23"/>
        <v>31.473391989376232</v>
      </c>
      <c r="BU24" s="23">
        <f>100*BU23/BU$44</f>
        <v>26.472417314947876</v>
      </c>
      <c r="BV24" s="23">
        <f>100*BV23/BV$44</f>
        <v>24.793157849348908</v>
      </c>
    </row>
    <row r="25" spans="1:74" ht="4.1500000000000004" customHeight="1" x14ac:dyDescent="0.35">
      <c r="A25" s="19"/>
      <c r="B25" s="20"/>
      <c r="C25" s="21"/>
      <c r="D25" s="14"/>
      <c r="E25" s="22"/>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O25" s="24"/>
      <c r="BP25" s="24"/>
      <c r="BQ25" s="24"/>
      <c r="BR25" s="24"/>
      <c r="BS25" s="24"/>
      <c r="BT25" s="24"/>
      <c r="BU25" s="24"/>
      <c r="BV25" s="24"/>
    </row>
    <row r="26" spans="1:74" ht="14.65" customHeight="1" x14ac:dyDescent="0.35">
      <c r="A26" s="19" t="s">
        <v>84</v>
      </c>
      <c r="B26" s="9" t="s">
        <v>71</v>
      </c>
      <c r="C26" s="21"/>
      <c r="D26" s="14"/>
      <c r="E26" s="24">
        <f t="shared" ref="E26:BP26" si="24">E102</f>
        <v>0</v>
      </c>
      <c r="F26" s="24">
        <f t="shared" si="24"/>
        <v>0</v>
      </c>
      <c r="G26" s="24">
        <f t="shared" si="24"/>
        <v>0</v>
      </c>
      <c r="H26" s="24">
        <f t="shared" si="24"/>
        <v>0</v>
      </c>
      <c r="I26" s="24">
        <f t="shared" si="24"/>
        <v>0</v>
      </c>
      <c r="J26" s="24">
        <f t="shared" si="24"/>
        <v>0</v>
      </c>
      <c r="K26" s="24">
        <f t="shared" si="24"/>
        <v>0</v>
      </c>
      <c r="L26" s="24">
        <f t="shared" si="24"/>
        <v>0</v>
      </c>
      <c r="M26" s="24">
        <f t="shared" si="24"/>
        <v>0</v>
      </c>
      <c r="N26" s="24">
        <f t="shared" si="24"/>
        <v>0</v>
      </c>
      <c r="O26" s="24">
        <f t="shared" si="24"/>
        <v>0</v>
      </c>
      <c r="P26" s="24">
        <f t="shared" si="24"/>
        <v>0</v>
      </c>
      <c r="Q26" s="24">
        <f t="shared" si="24"/>
        <v>0</v>
      </c>
      <c r="R26" s="24">
        <f t="shared" si="24"/>
        <v>0</v>
      </c>
      <c r="S26" s="24">
        <f t="shared" si="24"/>
        <v>0</v>
      </c>
      <c r="T26" s="24">
        <f t="shared" si="24"/>
        <v>0</v>
      </c>
      <c r="U26" s="24">
        <f t="shared" si="24"/>
        <v>0</v>
      </c>
      <c r="V26" s="24">
        <f t="shared" si="24"/>
        <v>0</v>
      </c>
      <c r="W26" s="24">
        <f t="shared" si="24"/>
        <v>0</v>
      </c>
      <c r="X26" s="24">
        <f t="shared" si="24"/>
        <v>0</v>
      </c>
      <c r="Y26" s="24">
        <f t="shared" si="24"/>
        <v>0</v>
      </c>
      <c r="Z26" s="24">
        <f t="shared" si="24"/>
        <v>0</v>
      </c>
      <c r="AA26" s="24">
        <f t="shared" si="24"/>
        <v>0</v>
      </c>
      <c r="AB26" s="24">
        <f t="shared" si="24"/>
        <v>0</v>
      </c>
      <c r="AC26" s="24">
        <f t="shared" si="24"/>
        <v>0</v>
      </c>
      <c r="AD26" s="24">
        <f t="shared" si="24"/>
        <v>0</v>
      </c>
      <c r="AE26" s="24">
        <f t="shared" si="24"/>
        <v>0</v>
      </c>
      <c r="AF26" s="24">
        <f t="shared" si="24"/>
        <v>0</v>
      </c>
      <c r="AG26" s="24">
        <f t="shared" si="24"/>
        <v>0</v>
      </c>
      <c r="AH26" s="24">
        <f t="shared" si="24"/>
        <v>0</v>
      </c>
      <c r="AI26" s="24">
        <f t="shared" si="24"/>
        <v>0</v>
      </c>
      <c r="AJ26" s="24">
        <f t="shared" si="24"/>
        <v>0</v>
      </c>
      <c r="AK26" s="24">
        <f t="shared" si="24"/>
        <v>0</v>
      </c>
      <c r="AL26" s="24">
        <f t="shared" si="24"/>
        <v>0</v>
      </c>
      <c r="AM26" s="24">
        <f t="shared" si="24"/>
        <v>0</v>
      </c>
      <c r="AN26" s="24">
        <f t="shared" si="24"/>
        <v>0</v>
      </c>
      <c r="AO26" s="24">
        <f t="shared" si="24"/>
        <v>0</v>
      </c>
      <c r="AP26" s="24">
        <f t="shared" si="24"/>
        <v>0</v>
      </c>
      <c r="AQ26" s="24">
        <f t="shared" si="24"/>
        <v>0</v>
      </c>
      <c r="AR26" s="24">
        <f t="shared" si="24"/>
        <v>0</v>
      </c>
      <c r="AS26" s="24">
        <f t="shared" si="24"/>
        <v>0</v>
      </c>
      <c r="AT26" s="24">
        <f t="shared" si="24"/>
        <v>0</v>
      </c>
      <c r="AU26" s="24">
        <f t="shared" si="24"/>
        <v>0</v>
      </c>
      <c r="AV26" s="24">
        <f t="shared" si="24"/>
        <v>0</v>
      </c>
      <c r="AW26" s="24">
        <f t="shared" si="24"/>
        <v>0</v>
      </c>
      <c r="AX26" s="24">
        <f t="shared" si="24"/>
        <v>0</v>
      </c>
      <c r="AY26" s="24">
        <f t="shared" si="24"/>
        <v>0</v>
      </c>
      <c r="AZ26" s="24">
        <f t="shared" si="24"/>
        <v>0</v>
      </c>
      <c r="BA26" s="24">
        <f t="shared" si="24"/>
        <v>0</v>
      </c>
      <c r="BB26" s="24">
        <f t="shared" si="24"/>
        <v>0</v>
      </c>
      <c r="BC26" s="24">
        <f t="shared" si="24"/>
        <v>0</v>
      </c>
      <c r="BD26" s="24">
        <f t="shared" si="24"/>
        <v>0</v>
      </c>
      <c r="BE26" s="24">
        <f t="shared" si="24"/>
        <v>51</v>
      </c>
      <c r="BF26" s="24">
        <f t="shared" si="24"/>
        <v>2127</v>
      </c>
      <c r="BG26" s="24">
        <f t="shared" si="24"/>
        <v>3319</v>
      </c>
      <c r="BH26" s="24">
        <f t="shared" si="24"/>
        <v>3566</v>
      </c>
      <c r="BI26" s="24">
        <f t="shared" si="24"/>
        <v>2256</v>
      </c>
      <c r="BJ26" s="24">
        <f t="shared" si="24"/>
        <v>3385</v>
      </c>
      <c r="BK26" s="24">
        <f t="shared" si="24"/>
        <v>2203</v>
      </c>
      <c r="BL26" s="24">
        <f t="shared" si="24"/>
        <v>2682</v>
      </c>
      <c r="BM26" s="24">
        <f t="shared" si="24"/>
        <v>2348</v>
      </c>
      <c r="BN26" s="24">
        <f t="shared" si="24"/>
        <v>4089</v>
      </c>
      <c r="BO26" s="24">
        <f t="shared" si="24"/>
        <v>3202</v>
      </c>
      <c r="BP26" s="24">
        <f t="shared" si="24"/>
        <v>3644</v>
      </c>
      <c r="BQ26" s="24">
        <f t="shared" ref="BQ26:BT26" si="25">BQ102</f>
        <v>4305</v>
      </c>
      <c r="BR26" s="24">
        <f t="shared" si="25"/>
        <v>7878</v>
      </c>
      <c r="BS26" s="24">
        <f t="shared" si="25"/>
        <v>5036</v>
      </c>
      <c r="BT26" s="24">
        <f t="shared" si="25"/>
        <v>6619</v>
      </c>
      <c r="BU26" s="24">
        <f>BU102</f>
        <v>7677</v>
      </c>
      <c r="BV26" s="24">
        <f>BV102</f>
        <v>4960</v>
      </c>
    </row>
    <row r="27" spans="1:74" s="44" customFormat="1" x14ac:dyDescent="0.35">
      <c r="A27" s="46"/>
      <c r="B27" s="20" t="s">
        <v>76</v>
      </c>
      <c r="D27" s="45"/>
      <c r="E27" s="23">
        <f t="shared" ref="E27:BP27" si="26">100*E26/E$44</f>
        <v>0</v>
      </c>
      <c r="F27" s="23">
        <f t="shared" si="26"/>
        <v>0</v>
      </c>
      <c r="G27" s="23">
        <f t="shared" si="26"/>
        <v>0</v>
      </c>
      <c r="H27" s="23">
        <f t="shared" si="26"/>
        <v>0</v>
      </c>
      <c r="I27" s="23">
        <f t="shared" si="26"/>
        <v>0</v>
      </c>
      <c r="J27" s="23">
        <f t="shared" si="26"/>
        <v>0</v>
      </c>
      <c r="K27" s="23">
        <f t="shared" si="26"/>
        <v>0</v>
      </c>
      <c r="L27" s="23">
        <f t="shared" si="26"/>
        <v>0</v>
      </c>
      <c r="M27" s="23">
        <f t="shared" si="26"/>
        <v>0</v>
      </c>
      <c r="N27" s="23">
        <f t="shared" si="26"/>
        <v>0</v>
      </c>
      <c r="O27" s="23">
        <f t="shared" si="26"/>
        <v>0</v>
      </c>
      <c r="P27" s="23">
        <f t="shared" si="26"/>
        <v>0</v>
      </c>
      <c r="Q27" s="23">
        <f t="shared" si="26"/>
        <v>0</v>
      </c>
      <c r="R27" s="23">
        <f t="shared" si="26"/>
        <v>0</v>
      </c>
      <c r="S27" s="23">
        <f t="shared" si="26"/>
        <v>0</v>
      </c>
      <c r="T27" s="23">
        <f t="shared" si="26"/>
        <v>0</v>
      </c>
      <c r="U27" s="23">
        <f t="shared" si="26"/>
        <v>0</v>
      </c>
      <c r="V27" s="23">
        <f t="shared" si="26"/>
        <v>0</v>
      </c>
      <c r="W27" s="23">
        <f t="shared" si="26"/>
        <v>0</v>
      </c>
      <c r="X27" s="23">
        <f t="shared" si="26"/>
        <v>0</v>
      </c>
      <c r="Y27" s="23">
        <f t="shared" si="26"/>
        <v>0</v>
      </c>
      <c r="Z27" s="23">
        <f t="shared" si="26"/>
        <v>0</v>
      </c>
      <c r="AA27" s="23">
        <f t="shared" si="26"/>
        <v>0</v>
      </c>
      <c r="AB27" s="23">
        <f t="shared" si="26"/>
        <v>0</v>
      </c>
      <c r="AC27" s="23">
        <f t="shared" si="26"/>
        <v>0</v>
      </c>
      <c r="AD27" s="23">
        <f t="shared" si="26"/>
        <v>0</v>
      </c>
      <c r="AE27" s="23">
        <f t="shared" si="26"/>
        <v>0</v>
      </c>
      <c r="AF27" s="23">
        <f t="shared" si="26"/>
        <v>0</v>
      </c>
      <c r="AG27" s="23">
        <f t="shared" si="26"/>
        <v>0</v>
      </c>
      <c r="AH27" s="23">
        <f t="shared" si="26"/>
        <v>0</v>
      </c>
      <c r="AI27" s="23">
        <f t="shared" si="26"/>
        <v>0</v>
      </c>
      <c r="AJ27" s="23">
        <f t="shared" si="26"/>
        <v>0</v>
      </c>
      <c r="AK27" s="23">
        <f t="shared" si="26"/>
        <v>0</v>
      </c>
      <c r="AL27" s="23">
        <f t="shared" si="26"/>
        <v>0</v>
      </c>
      <c r="AM27" s="23">
        <f t="shared" si="26"/>
        <v>0</v>
      </c>
      <c r="AN27" s="23">
        <f t="shared" si="26"/>
        <v>0</v>
      </c>
      <c r="AO27" s="23">
        <f t="shared" si="26"/>
        <v>0</v>
      </c>
      <c r="AP27" s="23">
        <f t="shared" si="26"/>
        <v>0</v>
      </c>
      <c r="AQ27" s="23">
        <f t="shared" si="26"/>
        <v>0</v>
      </c>
      <c r="AR27" s="23">
        <f t="shared" si="26"/>
        <v>0</v>
      </c>
      <c r="AS27" s="23">
        <f t="shared" si="26"/>
        <v>0</v>
      </c>
      <c r="AT27" s="23">
        <f t="shared" si="26"/>
        <v>0</v>
      </c>
      <c r="AU27" s="23">
        <f t="shared" si="26"/>
        <v>0</v>
      </c>
      <c r="AV27" s="23">
        <f t="shared" si="26"/>
        <v>0</v>
      </c>
      <c r="AW27" s="23">
        <f t="shared" si="26"/>
        <v>0</v>
      </c>
      <c r="AX27" s="23">
        <f t="shared" si="26"/>
        <v>0</v>
      </c>
      <c r="AY27" s="23">
        <f t="shared" si="26"/>
        <v>0</v>
      </c>
      <c r="AZ27" s="23">
        <f t="shared" si="26"/>
        <v>0</v>
      </c>
      <c r="BA27" s="23">
        <f t="shared" si="26"/>
        <v>0</v>
      </c>
      <c r="BB27" s="23">
        <f t="shared" si="26"/>
        <v>0</v>
      </c>
      <c r="BC27" s="23">
        <f t="shared" si="26"/>
        <v>0</v>
      </c>
      <c r="BD27" s="23">
        <f t="shared" si="26"/>
        <v>0</v>
      </c>
      <c r="BE27" s="23">
        <f t="shared" si="26"/>
        <v>5.1021173787121656E-3</v>
      </c>
      <c r="BF27" s="23">
        <f t="shared" si="26"/>
        <v>0.19531267934653354</v>
      </c>
      <c r="BG27" s="23">
        <f t="shared" si="26"/>
        <v>0.2813596478214761</v>
      </c>
      <c r="BH27" s="23">
        <f t="shared" si="26"/>
        <v>0.28269257143219539</v>
      </c>
      <c r="BI27" s="23">
        <f t="shared" si="26"/>
        <v>0.17295560116254377</v>
      </c>
      <c r="BJ27" s="23">
        <f t="shared" si="26"/>
        <v>0.23860695830052633</v>
      </c>
      <c r="BK27" s="23">
        <f t="shared" si="26"/>
        <v>0.14678329375581337</v>
      </c>
      <c r="BL27" s="23">
        <f t="shared" si="26"/>
        <v>0.17444526470865623</v>
      </c>
      <c r="BM27" s="23">
        <f t="shared" si="26"/>
        <v>0.14677797955235217</v>
      </c>
      <c r="BN27" s="23">
        <f t="shared" si="26"/>
        <v>0.25167212089617186</v>
      </c>
      <c r="BO27" s="23">
        <f t="shared" si="26"/>
        <v>0.19301528208442037</v>
      </c>
      <c r="BP27" s="23">
        <f t="shared" si="26"/>
        <v>0.20711865216002473</v>
      </c>
      <c r="BQ27" s="23">
        <f t="shared" ref="BQ27:BT27" si="27">100*BQ26/BQ$44</f>
        <v>0.23339304147185622</v>
      </c>
      <c r="BR27" s="23">
        <f t="shared" si="27"/>
        <v>0.40399129864895217</v>
      </c>
      <c r="BS27" s="23">
        <f t="shared" si="27"/>
        <v>0.25375416079226121</v>
      </c>
      <c r="BT27" s="23">
        <f t="shared" si="27"/>
        <v>0.31686518413270903</v>
      </c>
      <c r="BU27" s="23">
        <f>100*BU26/BU$44</f>
        <v>0.32903012616464533</v>
      </c>
      <c r="BV27" s="23">
        <f>100*BV26/BV$44</f>
        <v>0.19354564301832869</v>
      </c>
    </row>
    <row r="28" spans="1:74" ht="4.1500000000000004" customHeight="1" x14ac:dyDescent="0.35">
      <c r="A28" s="19"/>
      <c r="B28" s="20"/>
      <c r="C28" s="21"/>
      <c r="D28" s="14"/>
      <c r="E28" s="22"/>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O28" s="24"/>
      <c r="BP28" s="24"/>
      <c r="BQ28" s="24"/>
      <c r="BR28" s="24"/>
      <c r="BS28" s="24"/>
      <c r="BT28" s="24"/>
      <c r="BU28" s="24"/>
      <c r="BV28" s="24"/>
    </row>
    <row r="29" spans="1:74" ht="14.65" customHeight="1" x14ac:dyDescent="0.35">
      <c r="A29" s="19" t="s">
        <v>123</v>
      </c>
      <c r="B29" s="9" t="s">
        <v>71</v>
      </c>
      <c r="C29" s="21"/>
      <c r="D29" s="14"/>
      <c r="E29" s="24">
        <f t="shared" ref="E29:BP29" si="28">E111</f>
        <v>363.3558815196775</v>
      </c>
      <c r="F29" s="24">
        <f t="shared" si="28"/>
        <v>368.08346412339756</v>
      </c>
      <c r="G29" s="24">
        <f t="shared" si="28"/>
        <v>355.04495442873053</v>
      </c>
      <c r="H29" s="24">
        <f t="shared" si="28"/>
        <v>488.8396320528384</v>
      </c>
      <c r="I29" s="24">
        <f t="shared" si="28"/>
        <v>518.48745529841881</v>
      </c>
      <c r="J29" s="24">
        <f t="shared" si="28"/>
        <v>327.0622807560153</v>
      </c>
      <c r="K29" s="24">
        <f t="shared" si="28"/>
        <v>406.55929854389706</v>
      </c>
      <c r="L29" s="24">
        <f t="shared" si="28"/>
        <v>577.48129453522415</v>
      </c>
      <c r="M29" s="24">
        <f t="shared" si="28"/>
        <v>344.43098877289276</v>
      </c>
      <c r="N29" s="24">
        <f t="shared" si="28"/>
        <v>273.59791436753039</v>
      </c>
      <c r="O29" s="24">
        <f t="shared" si="28"/>
        <v>314.28588648888854</v>
      </c>
      <c r="P29" s="24">
        <f t="shared" si="28"/>
        <v>618.20851810569366</v>
      </c>
      <c r="Q29" s="24">
        <f t="shared" si="28"/>
        <v>588.87004102750325</v>
      </c>
      <c r="R29" s="24">
        <f t="shared" si="28"/>
        <v>355.14638428803028</v>
      </c>
      <c r="S29" s="24">
        <f t="shared" si="28"/>
        <v>360.83201217783699</v>
      </c>
      <c r="T29" s="24">
        <f t="shared" si="28"/>
        <v>557.8678122310148</v>
      </c>
      <c r="U29" s="24">
        <f t="shared" si="28"/>
        <v>1026.4710722951195</v>
      </c>
      <c r="V29" s="24">
        <f t="shared" si="28"/>
        <v>901</v>
      </c>
      <c r="W29" s="24">
        <f t="shared" si="28"/>
        <v>886</v>
      </c>
      <c r="X29" s="24">
        <f t="shared" si="28"/>
        <v>347</v>
      </c>
      <c r="Y29" s="24">
        <f t="shared" si="28"/>
        <v>1150</v>
      </c>
      <c r="Z29" s="24">
        <f t="shared" si="28"/>
        <v>180</v>
      </c>
      <c r="AA29" s="24">
        <f t="shared" si="28"/>
        <v>-1498</v>
      </c>
      <c r="AB29" s="24">
        <f t="shared" si="28"/>
        <v>-1267</v>
      </c>
      <c r="AC29" s="24">
        <f t="shared" si="28"/>
        <v>-2038</v>
      </c>
      <c r="AD29" s="24">
        <f t="shared" si="28"/>
        <v>-2143</v>
      </c>
      <c r="AE29" s="24">
        <f t="shared" si="28"/>
        <v>-1321</v>
      </c>
      <c r="AF29" s="24">
        <f t="shared" si="28"/>
        <v>-183</v>
      </c>
      <c r="AG29" s="24">
        <f t="shared" si="28"/>
        <v>348</v>
      </c>
      <c r="AH29" s="24">
        <f t="shared" si="28"/>
        <v>-3347</v>
      </c>
      <c r="AI29" s="24">
        <f t="shared" si="28"/>
        <v>-7009</v>
      </c>
      <c r="AJ29" s="24">
        <f t="shared" si="28"/>
        <v>-6036</v>
      </c>
      <c r="AK29" s="24">
        <f t="shared" si="28"/>
        <v>-5122</v>
      </c>
      <c r="AL29" s="24">
        <f t="shared" si="28"/>
        <v>-2434</v>
      </c>
      <c r="AM29" s="24">
        <f t="shared" si="28"/>
        <v>1452</v>
      </c>
      <c r="AN29" s="24">
        <f t="shared" si="28"/>
        <v>5422</v>
      </c>
      <c r="AO29" s="24">
        <f t="shared" si="28"/>
        <v>5941</v>
      </c>
      <c r="AP29" s="24">
        <f t="shared" si="28"/>
        <v>-438</v>
      </c>
      <c r="AQ29" s="24">
        <f t="shared" si="28"/>
        <v>-12632</v>
      </c>
      <c r="AR29" s="24">
        <f t="shared" si="28"/>
        <v>-18118</v>
      </c>
      <c r="AS29" s="24">
        <f t="shared" si="28"/>
        <v>-18185</v>
      </c>
      <c r="AT29" s="24">
        <f t="shared" si="28"/>
        <v>-14161</v>
      </c>
      <c r="AU29" s="24">
        <f t="shared" si="28"/>
        <v>-11109</v>
      </c>
      <c r="AV29" s="24">
        <f t="shared" si="28"/>
        <v>-6097</v>
      </c>
      <c r="AW29" s="24">
        <f t="shared" si="28"/>
        <v>149</v>
      </c>
      <c r="AX29" s="24">
        <f t="shared" si="28"/>
        <v>3888</v>
      </c>
      <c r="AY29" s="24">
        <f t="shared" si="28"/>
        <v>13007</v>
      </c>
      <c r="AZ29" s="24">
        <f t="shared" si="28"/>
        <v>5873</v>
      </c>
      <c r="BA29" s="24">
        <f t="shared" si="28"/>
        <v>-1067</v>
      </c>
      <c r="BB29" s="24">
        <f t="shared" si="28"/>
        <v>7370</v>
      </c>
      <c r="BC29" s="24">
        <f t="shared" si="28"/>
        <v>7990</v>
      </c>
      <c r="BD29" s="24">
        <f t="shared" si="28"/>
        <v>13577</v>
      </c>
      <c r="BE29" s="24">
        <f t="shared" si="28"/>
        <v>15756</v>
      </c>
      <c r="BF29" s="24">
        <f t="shared" si="28"/>
        <v>17189</v>
      </c>
      <c r="BG29" s="24">
        <f t="shared" si="28"/>
        <v>19755</v>
      </c>
      <c r="BH29" s="24">
        <f t="shared" si="28"/>
        <v>-27012</v>
      </c>
      <c r="BI29" s="24">
        <f t="shared" si="28"/>
        <v>-54494</v>
      </c>
      <c r="BJ29" s="24">
        <f t="shared" si="28"/>
        <v>-47463</v>
      </c>
      <c r="BK29" s="24">
        <f t="shared" si="28"/>
        <v>-43361</v>
      </c>
      <c r="BL29" s="24">
        <f t="shared" si="28"/>
        <v>-18834</v>
      </c>
      <c r="BM29" s="24">
        <f t="shared" si="28"/>
        <v>-48456</v>
      </c>
      <c r="BN29" s="24">
        <f t="shared" si="28"/>
        <v>-37867</v>
      </c>
      <c r="BO29" s="24">
        <f t="shared" si="28"/>
        <v>-39606</v>
      </c>
      <c r="BP29" s="24">
        <f t="shared" si="28"/>
        <v>-33151</v>
      </c>
      <c r="BQ29" s="24">
        <f t="shared" ref="BQ29:BT29" si="29">BQ111</f>
        <v>-10142</v>
      </c>
      <c r="BR29" s="24">
        <f t="shared" si="29"/>
        <v>-690</v>
      </c>
      <c r="BS29" s="24">
        <f t="shared" si="29"/>
        <v>-85272</v>
      </c>
      <c r="BT29" s="24">
        <f t="shared" si="29"/>
        <v>-140790</v>
      </c>
      <c r="BU29" s="24">
        <f>BU111</f>
        <v>-39639</v>
      </c>
      <c r="BV29" s="24">
        <f>BV111</f>
        <v>17104</v>
      </c>
    </row>
    <row r="30" spans="1:74" s="44" customFormat="1" x14ac:dyDescent="0.35">
      <c r="A30" s="46"/>
      <c r="B30" s="20" t="s">
        <v>76</v>
      </c>
      <c r="D30" s="45"/>
      <c r="E30" s="23">
        <f t="shared" ref="E30:BP30" si="30">100*E29/E$44</f>
        <v>3.3289368506991512</v>
      </c>
      <c r="F30" s="23">
        <f t="shared" si="30"/>
        <v>3.1650612008121746</v>
      </c>
      <c r="G30" s="23">
        <f t="shared" si="30"/>
        <v>2.8176302040595664</v>
      </c>
      <c r="H30" s="23">
        <f t="shared" si="30"/>
        <v>3.5620710366700421</v>
      </c>
      <c r="I30" s="23">
        <f t="shared" si="30"/>
        <v>3.6946431671790423</v>
      </c>
      <c r="J30" s="23">
        <f t="shared" si="30"/>
        <v>2.1695697392121032</v>
      </c>
      <c r="K30" s="23">
        <f t="shared" si="30"/>
        <v>2.4472358908318608</v>
      </c>
      <c r="L30" s="23">
        <f t="shared" si="30"/>
        <v>3.285998034227974</v>
      </c>
      <c r="M30" s="23">
        <f t="shared" si="30"/>
        <v>1.9363109330610115</v>
      </c>
      <c r="N30" s="23">
        <f t="shared" si="30"/>
        <v>1.4226181071523003</v>
      </c>
      <c r="O30" s="23">
        <f t="shared" si="30"/>
        <v>1.4789228106389749</v>
      </c>
      <c r="P30" s="23">
        <f t="shared" si="30"/>
        <v>2.6654961329094711</v>
      </c>
      <c r="Q30" s="23">
        <f t="shared" si="30"/>
        <v>2.4151835002358428</v>
      </c>
      <c r="R30" s="23">
        <f t="shared" si="30"/>
        <v>1.3065979334389104</v>
      </c>
      <c r="S30" s="23">
        <f t="shared" si="30"/>
        <v>1.2353453119854738</v>
      </c>
      <c r="T30" s="23">
        <f t="shared" si="30"/>
        <v>1.703257143562467</v>
      </c>
      <c r="U30" s="23">
        <f t="shared" si="30"/>
        <v>2.7813875417832801</v>
      </c>
      <c r="V30" s="23">
        <f>100*V29/V$44</f>
        <v>2.231744773605469</v>
      </c>
      <c r="W30" s="23">
        <f t="shared" si="30"/>
        <v>1.9889105888163063</v>
      </c>
      <c r="X30" s="23">
        <f t="shared" si="30"/>
        <v>0.69650742673625055</v>
      </c>
      <c r="Y30" s="23">
        <f t="shared" si="30"/>
        <v>1.9051721281601006</v>
      </c>
      <c r="Z30" s="23">
        <f t="shared" si="30"/>
        <v>0.25261385165953265</v>
      </c>
      <c r="AA30" s="23">
        <f t="shared" si="30"/>
        <v>-1.7972836780726593</v>
      </c>
      <c r="AB30" s="23">
        <f t="shared" si="30"/>
        <v>-1.3170067461513675</v>
      </c>
      <c r="AC30" s="23">
        <f t="shared" si="30"/>
        <v>-1.9398808277332522</v>
      </c>
      <c r="AD30" s="23">
        <f t="shared" si="30"/>
        <v>-1.8046163821778343</v>
      </c>
      <c r="AE30" s="23">
        <f t="shared" si="30"/>
        <v>-0.98133895937955007</v>
      </c>
      <c r="AF30" s="23">
        <f>100*AF29/AF$44</f>
        <v>-0.12011184184617808</v>
      </c>
      <c r="AG30" s="23">
        <f t="shared" si="30"/>
        <v>0.19788805677340113</v>
      </c>
      <c r="AH30" s="23">
        <f t="shared" si="30"/>
        <v>-1.7670474943509387</v>
      </c>
      <c r="AI30" s="23">
        <f t="shared" si="30"/>
        <v>-3.2800464232565538</v>
      </c>
      <c r="AJ30" s="23">
        <f t="shared" si="30"/>
        <v>-2.5631117433491157</v>
      </c>
      <c r="AK30" s="23">
        <f t="shared" si="30"/>
        <v>-1.9634526406176327</v>
      </c>
      <c r="AL30" s="23">
        <f t="shared" si="30"/>
        <v>-0.84999982539033991</v>
      </c>
      <c r="AM30" s="23">
        <f t="shared" si="30"/>
        <v>0.44735836732681811</v>
      </c>
      <c r="AN30" s="23">
        <f t="shared" si="30"/>
        <v>1.4722693639264137</v>
      </c>
      <c r="AO30" s="23">
        <f t="shared" si="30"/>
        <v>1.4680191255142763</v>
      </c>
      <c r="AP30" s="23">
        <f t="shared" si="30"/>
        <v>-0.1054605955393539</v>
      </c>
      <c r="AQ30" s="23">
        <f t="shared" si="30"/>
        <v>-2.9843764396804886</v>
      </c>
      <c r="AR30" s="23">
        <f t="shared" si="30"/>
        <v>-4.0786005164096251</v>
      </c>
      <c r="AS30" s="23">
        <f t="shared" si="30"/>
        <v>-3.8972506006073582</v>
      </c>
      <c r="AT30" s="23">
        <f t="shared" si="30"/>
        <v>-2.8559270418638043</v>
      </c>
      <c r="AU30" s="23">
        <f t="shared" si="30"/>
        <v>-2.1001230695938702</v>
      </c>
      <c r="AV30" s="23">
        <f t="shared" si="30"/>
        <v>-1.095272740337546</v>
      </c>
      <c r="AW30" s="23">
        <f t="shared" si="30"/>
        <v>2.5286810128300863E-2</v>
      </c>
      <c r="AX30" s="23">
        <f t="shared" si="30"/>
        <v>0.6252744018642441</v>
      </c>
      <c r="AY30" s="23">
        <f t="shared" si="30"/>
        <v>1.9628052405858687</v>
      </c>
      <c r="AZ30" s="23">
        <f t="shared" si="30"/>
        <v>0.83022100587784597</v>
      </c>
      <c r="BA30" s="23">
        <f t="shared" si="30"/>
        <v>-0.14105435153335466</v>
      </c>
      <c r="BB30" s="23">
        <f t="shared" si="30"/>
        <v>0.91768479457308361</v>
      </c>
      <c r="BC30" s="23">
        <f t="shared" si="30"/>
        <v>0.92467326861006216</v>
      </c>
      <c r="BD30" s="23">
        <f t="shared" si="30"/>
        <v>1.4670827561316646</v>
      </c>
      <c r="BE30" s="23">
        <f t="shared" si="30"/>
        <v>1.5762541454703702</v>
      </c>
      <c r="BF30" s="23">
        <f t="shared" si="30"/>
        <v>1.5783872333274871</v>
      </c>
      <c r="BG30" s="23">
        <f t="shared" si="30"/>
        <v>1.6746790728271346</v>
      </c>
      <c r="BH30" s="23">
        <f t="shared" si="30"/>
        <v>-2.1413605551111785</v>
      </c>
      <c r="BI30" s="23">
        <f t="shared" si="30"/>
        <v>-4.1777670787906294</v>
      </c>
      <c r="BJ30" s="23">
        <f t="shared" si="30"/>
        <v>-3.3456431497246326</v>
      </c>
      <c r="BK30" s="23">
        <f t="shared" si="30"/>
        <v>-2.8890923288905235</v>
      </c>
      <c r="BL30" s="23">
        <f t="shared" si="30"/>
        <v>-1.2250194315894227</v>
      </c>
      <c r="BM30" s="23">
        <f t="shared" si="30"/>
        <v>-3.029077417882784</v>
      </c>
      <c r="BN30" s="23">
        <f t="shared" si="30"/>
        <v>-2.3306598684214577</v>
      </c>
      <c r="BO30" s="23">
        <f t="shared" si="30"/>
        <v>-2.387433873277812</v>
      </c>
      <c r="BP30" s="23">
        <f t="shared" si="30"/>
        <v>-1.8842454549278211</v>
      </c>
      <c r="BQ30" s="23">
        <f t="shared" ref="BQ30:BT30" si="31">100*BQ29/BQ$44</f>
        <v>-0.54984256134902809</v>
      </c>
      <c r="BR30" s="23">
        <f t="shared" si="31"/>
        <v>-3.5383853270852625E-2</v>
      </c>
      <c r="BS30" s="23">
        <f t="shared" si="31"/>
        <v>-4.2966888004522827</v>
      </c>
      <c r="BT30" s="23">
        <f t="shared" si="31"/>
        <v>-6.7399077313860252</v>
      </c>
      <c r="BU30" s="23">
        <f>100*BU29/BU$44</f>
        <v>-1.6988960754253455</v>
      </c>
      <c r="BV30" s="23">
        <f>100*BV29/BV$44</f>
        <v>0.6674202980212689</v>
      </c>
    </row>
    <row r="31" spans="1:74" ht="4.1500000000000004" customHeight="1" x14ac:dyDescent="0.35">
      <c r="A31" s="19"/>
      <c r="B31" s="20"/>
      <c r="C31" s="21"/>
      <c r="D31" s="14"/>
      <c r="E31" s="22"/>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O31" s="24"/>
      <c r="BP31" s="24"/>
      <c r="BQ31" s="24"/>
      <c r="BR31" s="24"/>
      <c r="BS31" s="24"/>
      <c r="BT31" s="24"/>
      <c r="BU31" s="24"/>
      <c r="BV31" s="24"/>
    </row>
    <row r="32" spans="1:74" ht="14.65" customHeight="1" x14ac:dyDescent="0.35">
      <c r="A32" s="19" t="s">
        <v>90</v>
      </c>
      <c r="B32" s="9" t="s">
        <v>71</v>
      </c>
      <c r="C32" s="21"/>
      <c r="D32" s="14"/>
      <c r="E32" s="24">
        <f t="shared" ref="E32:BP32" si="32">E120</f>
        <v>-168.39500041984297</v>
      </c>
      <c r="F32" s="24">
        <f t="shared" si="32"/>
        <v>-127.07905437991735</v>
      </c>
      <c r="G32" s="24">
        <f t="shared" si="32"/>
        <v>-176.70592751078993</v>
      </c>
      <c r="H32" s="24">
        <f t="shared" si="32"/>
        <v>-59.98581949024458</v>
      </c>
      <c r="I32" s="24">
        <f t="shared" si="32"/>
        <v>-57.169462764548257</v>
      </c>
      <c r="J32" s="24">
        <f t="shared" si="32"/>
        <v>-292.50067343039836</v>
      </c>
      <c r="K32" s="24">
        <f t="shared" si="32"/>
        <v>-222.77979693145414</v>
      </c>
      <c r="L32" s="24">
        <f t="shared" si="32"/>
        <v>-24.973412395548962</v>
      </c>
      <c r="M32" s="24">
        <f t="shared" si="32"/>
        <v>-326.45670718044278</v>
      </c>
      <c r="N32" s="24">
        <f t="shared" si="32"/>
        <v>-409.50995819697698</v>
      </c>
      <c r="O32" s="24">
        <f t="shared" si="32"/>
        <v>-400.59444526466575</v>
      </c>
      <c r="P32" s="24">
        <f t="shared" si="32"/>
        <v>-155.15285630188907</v>
      </c>
      <c r="Q32" s="24">
        <f t="shared" si="32"/>
        <v>-226.83967461230702</v>
      </c>
      <c r="R32" s="24">
        <f t="shared" si="32"/>
        <v>-524.0858432001213</v>
      </c>
      <c r="S32" s="24">
        <f t="shared" si="32"/>
        <v>-602.08860393590703</v>
      </c>
      <c r="T32" s="24">
        <f t="shared" si="32"/>
        <v>-342.53858587325055</v>
      </c>
      <c r="U32" s="24">
        <f t="shared" si="32"/>
        <v>-143.14978078544914</v>
      </c>
      <c r="V32" s="24">
        <f t="shared" si="32"/>
        <v>50</v>
      </c>
      <c r="W32" s="24">
        <f t="shared" si="32"/>
        <v>-101</v>
      </c>
      <c r="X32" s="24">
        <f t="shared" si="32"/>
        <v>-630</v>
      </c>
      <c r="Y32" s="24">
        <f t="shared" si="32"/>
        <v>-125</v>
      </c>
      <c r="Z32" s="24">
        <f t="shared" si="32"/>
        <v>-2468</v>
      </c>
      <c r="AA32" s="24">
        <f t="shared" si="32"/>
        <v>-3538</v>
      </c>
      <c r="AB32" s="24">
        <f t="shared" si="32"/>
        <v>-2797</v>
      </c>
      <c r="AC32" s="24">
        <f t="shared" si="32"/>
        <v>-3362</v>
      </c>
      <c r="AD32" s="24">
        <f t="shared" si="32"/>
        <v>-3217</v>
      </c>
      <c r="AE32" s="24">
        <f t="shared" si="32"/>
        <v>-2023</v>
      </c>
      <c r="AF32" s="24">
        <f t="shared" si="32"/>
        <v>-1145</v>
      </c>
      <c r="AG32" s="24">
        <f t="shared" si="32"/>
        <v>-660</v>
      </c>
      <c r="AH32" s="24">
        <f t="shared" si="32"/>
        <v>-4710</v>
      </c>
      <c r="AI32" s="24">
        <f t="shared" si="32"/>
        <v>-8145</v>
      </c>
      <c r="AJ32" s="24">
        <f t="shared" si="32"/>
        <v>-6958</v>
      </c>
      <c r="AK32" s="24">
        <f t="shared" si="32"/>
        <v>-5932</v>
      </c>
      <c r="AL32" s="24">
        <f t="shared" si="32"/>
        <v>-2979</v>
      </c>
      <c r="AM32" s="24">
        <f t="shared" si="32"/>
        <v>2109</v>
      </c>
      <c r="AN32" s="24">
        <f t="shared" si="32"/>
        <v>5590</v>
      </c>
      <c r="AO32" s="24">
        <f t="shared" si="32"/>
        <v>7158</v>
      </c>
      <c r="AP32" s="24">
        <f t="shared" si="32"/>
        <v>1125</v>
      </c>
      <c r="AQ32" s="24">
        <f t="shared" si="32"/>
        <v>-10476</v>
      </c>
      <c r="AR32" s="24">
        <f t="shared" si="32"/>
        <v>-15647</v>
      </c>
      <c r="AS32" s="24">
        <f t="shared" si="32"/>
        <v>-14738</v>
      </c>
      <c r="AT32" s="24">
        <f t="shared" si="32"/>
        <v>-12615</v>
      </c>
      <c r="AU32" s="24">
        <f t="shared" si="32"/>
        <v>-5921</v>
      </c>
      <c r="AV32" s="24">
        <f t="shared" si="32"/>
        <v>1144</v>
      </c>
      <c r="AW32" s="24">
        <f t="shared" si="32"/>
        <v>15303</v>
      </c>
      <c r="AX32" s="24">
        <f t="shared" si="32"/>
        <v>10836</v>
      </c>
      <c r="AY32" s="24">
        <f t="shared" si="32"/>
        <v>22507</v>
      </c>
      <c r="AZ32" s="24">
        <f t="shared" si="32"/>
        <v>11546</v>
      </c>
      <c r="BA32" s="24">
        <f t="shared" si="32"/>
        <v>2355</v>
      </c>
      <c r="BB32" s="24">
        <f t="shared" si="32"/>
        <v>7141</v>
      </c>
      <c r="BC32" s="24">
        <f t="shared" si="32"/>
        <v>7538</v>
      </c>
      <c r="BD32" s="24">
        <f t="shared" si="32"/>
        <v>12438</v>
      </c>
      <c r="BE32" s="24">
        <f t="shared" si="32"/>
        <v>14160</v>
      </c>
      <c r="BF32" s="24">
        <f t="shared" si="32"/>
        <v>26719</v>
      </c>
      <c r="BG32" s="24">
        <f t="shared" si="32"/>
        <v>28182</v>
      </c>
      <c r="BH32" s="24">
        <f t="shared" si="32"/>
        <v>-31335</v>
      </c>
      <c r="BI32" s="24">
        <f t="shared" si="32"/>
        <v>-56516</v>
      </c>
      <c r="BJ32" s="24">
        <f t="shared" si="32"/>
        <v>-51106</v>
      </c>
      <c r="BK32" s="24">
        <f t="shared" si="32"/>
        <v>-47024</v>
      </c>
      <c r="BL32" s="24">
        <f t="shared" si="32"/>
        <v>-20954</v>
      </c>
      <c r="BM32" s="24">
        <f t="shared" si="32"/>
        <v>-52479</v>
      </c>
      <c r="BN32" s="24">
        <f t="shared" si="32"/>
        <v>-38936</v>
      </c>
      <c r="BO32" s="24">
        <f t="shared" si="32"/>
        <v>-49088</v>
      </c>
      <c r="BP32" s="24">
        <f t="shared" si="32"/>
        <v>-43008</v>
      </c>
      <c r="BQ32" s="24">
        <f t="shared" ref="BQ32:BS32" si="33">BQ120</f>
        <v>-25878</v>
      </c>
      <c r="BR32" s="24">
        <f t="shared" si="33"/>
        <v>-7199</v>
      </c>
      <c r="BS32" s="24">
        <f t="shared" si="33"/>
        <v>-93868</v>
      </c>
      <c r="BT32" s="24">
        <f>BT120</f>
        <v>-144154</v>
      </c>
      <c r="BU32" s="24">
        <f>BU120</f>
        <v>-40979</v>
      </c>
      <c r="BV32" s="24">
        <f>BV120</f>
        <v>9142</v>
      </c>
    </row>
    <row r="33" spans="1:74" s="44" customFormat="1" x14ac:dyDescent="0.35">
      <c r="A33" s="46"/>
      <c r="B33" s="20" t="s">
        <v>76</v>
      </c>
      <c r="D33" s="45"/>
      <c r="E33" s="23">
        <f t="shared" ref="E33:BP33" si="34">100*E32/E$44</f>
        <v>-1.5427748686125407</v>
      </c>
      <c r="F33" s="23">
        <f t="shared" si="34"/>
        <v>-1.0927222319309016</v>
      </c>
      <c r="G33" s="23">
        <f t="shared" si="34"/>
        <v>-1.4023349786560777</v>
      </c>
      <c r="H33" s="23">
        <f t="shared" si="34"/>
        <v>-0.43710398299706932</v>
      </c>
      <c r="I33" s="23">
        <f t="shared" si="34"/>
        <v>-0.40737873754875215</v>
      </c>
      <c r="J33" s="23">
        <f t="shared" si="34"/>
        <v>-1.9403050951239429</v>
      </c>
      <c r="K33" s="23">
        <f t="shared" si="34"/>
        <v>-1.340996791256571</v>
      </c>
      <c r="L33" s="23">
        <f t="shared" si="34"/>
        <v>-0.14210431544070196</v>
      </c>
      <c r="M33" s="23">
        <f t="shared" si="34"/>
        <v>-1.8352637012617652</v>
      </c>
      <c r="N33" s="23">
        <f t="shared" si="34"/>
        <v>-2.1293155064318685</v>
      </c>
      <c r="O33" s="23">
        <f t="shared" si="34"/>
        <v>-1.8850616218750449</v>
      </c>
      <c r="P33" s="23">
        <f t="shared" si="34"/>
        <v>-0.66896415427883016</v>
      </c>
      <c r="Q33" s="23">
        <f t="shared" si="34"/>
        <v>-0.93035712661925607</v>
      </c>
      <c r="R33" s="23">
        <f t="shared" si="34"/>
        <v>-1.9281330458780814</v>
      </c>
      <c r="S33" s="23">
        <f t="shared" si="34"/>
        <v>-2.0613119378818414</v>
      </c>
      <c r="T33" s="23">
        <f t="shared" si="34"/>
        <v>-1.0458235455477378</v>
      </c>
      <c r="U33" s="23">
        <f t="shared" si="34"/>
        <v>-0.38788722608169396</v>
      </c>
      <c r="V33" s="23">
        <f t="shared" si="34"/>
        <v>0.12384821163182404</v>
      </c>
      <c r="W33" s="23">
        <f t="shared" si="34"/>
        <v>-0.22672682784474824</v>
      </c>
      <c r="X33" s="23">
        <f t="shared" si="34"/>
        <v>-1.2645523885989562</v>
      </c>
      <c r="Y33" s="23">
        <f t="shared" si="34"/>
        <v>-0.207083926973924</v>
      </c>
      <c r="Z33" s="23">
        <f t="shared" si="34"/>
        <v>-3.4636165883095922</v>
      </c>
      <c r="AA33" s="23">
        <f t="shared" si="34"/>
        <v>-4.244852905888564</v>
      </c>
      <c r="AB33" s="23">
        <f t="shared" si="34"/>
        <v>-2.9073937403199483</v>
      </c>
      <c r="AC33" s="23">
        <f t="shared" si="34"/>
        <v>-3.2001370671438636</v>
      </c>
      <c r="AD33" s="23">
        <f t="shared" si="34"/>
        <v>-2.7090298186962638</v>
      </c>
      <c r="AE33" s="23">
        <f t="shared" si="34"/>
        <v>-1.5028377856357531</v>
      </c>
      <c r="AF33" s="23">
        <f t="shared" si="34"/>
        <v>-0.75151944761679723</v>
      </c>
      <c r="AG33" s="23">
        <f t="shared" si="34"/>
        <v>-0.37530493525989866</v>
      </c>
      <c r="AH33" s="23">
        <f t="shared" si="34"/>
        <v>-2.4866428737355606</v>
      </c>
      <c r="AI33" s="23">
        <f t="shared" si="34"/>
        <v>-3.811667587020207</v>
      </c>
      <c r="AJ33" s="23">
        <f t="shared" si="34"/>
        <v>-2.954627486783159</v>
      </c>
      <c r="AK33" s="23">
        <f t="shared" si="34"/>
        <v>-2.2739556938976566</v>
      </c>
      <c r="AL33" s="23">
        <f t="shared" si="34"/>
        <v>-1.0403243549046108</v>
      </c>
      <c r="AM33" s="23">
        <f t="shared" si="34"/>
        <v>0.64977878560072955</v>
      </c>
      <c r="AN33" s="23">
        <f t="shared" si="34"/>
        <v>1.5178874482384088</v>
      </c>
      <c r="AO33" s="23">
        <f t="shared" si="34"/>
        <v>1.7687394210454788</v>
      </c>
      <c r="AP33" s="23">
        <f t="shared" si="34"/>
        <v>0.27087481730998431</v>
      </c>
      <c r="AQ33" s="23">
        <f t="shared" si="34"/>
        <v>-2.4750100999123492</v>
      </c>
      <c r="AR33" s="23">
        <f t="shared" si="34"/>
        <v>-3.5223458593808039</v>
      </c>
      <c r="AS33" s="23">
        <f t="shared" si="34"/>
        <v>-3.1585196234122215</v>
      </c>
      <c r="AT33" s="23">
        <f t="shared" si="34"/>
        <v>-2.5441366876005858</v>
      </c>
      <c r="AU33" s="23">
        <f t="shared" si="34"/>
        <v>-1.1193472585349993</v>
      </c>
      <c r="AV33" s="23">
        <f t="shared" si="34"/>
        <v>0.20550959733412374</v>
      </c>
      <c r="AW33" s="23">
        <f t="shared" si="34"/>
        <v>2.5970741972710609</v>
      </c>
      <c r="AX33" s="23">
        <f t="shared" si="34"/>
        <v>1.7426629163068283</v>
      </c>
      <c r="AY33" s="23">
        <f t="shared" si="34"/>
        <v>3.3963909856128351</v>
      </c>
      <c r="AZ33" s="23">
        <f t="shared" si="34"/>
        <v>1.6321695443326425</v>
      </c>
      <c r="BA33" s="23">
        <f t="shared" si="34"/>
        <v>0.31132427165984089</v>
      </c>
      <c r="BB33" s="23">
        <f t="shared" si="34"/>
        <v>0.88917057232651153</v>
      </c>
      <c r="BC33" s="23">
        <f t="shared" si="34"/>
        <v>0.87236384215051921</v>
      </c>
      <c r="BD33" s="23">
        <f t="shared" si="34"/>
        <v>1.3440064315213702</v>
      </c>
      <c r="BE33" s="23">
        <f t="shared" si="34"/>
        <v>1.4165878839718484</v>
      </c>
      <c r="BF33" s="23">
        <f t="shared" si="34"/>
        <v>2.4534835352421389</v>
      </c>
      <c r="BG33" s="23">
        <f t="shared" si="34"/>
        <v>2.3890562202183907</v>
      </c>
      <c r="BH33" s="23">
        <f t="shared" si="34"/>
        <v>-2.4840638602994511</v>
      </c>
      <c r="BI33" s="23">
        <f t="shared" si="34"/>
        <v>-4.3327831362155687</v>
      </c>
      <c r="BJ33" s="23">
        <f t="shared" si="34"/>
        <v>-3.6024363990861743</v>
      </c>
      <c r="BK33" s="23">
        <f t="shared" si="34"/>
        <v>-3.13315370203058</v>
      </c>
      <c r="BL33" s="23">
        <f t="shared" si="34"/>
        <v>-1.3629105431413806</v>
      </c>
      <c r="BM33" s="23">
        <f t="shared" si="34"/>
        <v>-3.2805628572946719</v>
      </c>
      <c r="BN33" s="23">
        <f t="shared" si="34"/>
        <v>-2.3964552945006963</v>
      </c>
      <c r="BO33" s="23">
        <f t="shared" si="34"/>
        <v>-2.9590050490193716</v>
      </c>
      <c r="BP33" s="23">
        <f t="shared" si="34"/>
        <v>-2.4445002722553082</v>
      </c>
      <c r="BQ33" s="23">
        <f t="shared" ref="BQ33:BT33" si="35">100*BQ32/BQ$44</f>
        <v>-1.4029605405827399</v>
      </c>
      <c r="BR33" s="23">
        <f t="shared" si="35"/>
        <v>-0.3691715357925624</v>
      </c>
      <c r="BS33" s="23">
        <f t="shared" si="35"/>
        <v>-4.7298243775313686</v>
      </c>
      <c r="BT33" s="23">
        <f t="shared" si="35"/>
        <v>-6.9009493508787632</v>
      </c>
      <c r="BU33" s="23">
        <f>100*BU32/BU$44</f>
        <v>-1.7563274117625378</v>
      </c>
      <c r="BV33" s="23">
        <f>100*BV32/BV$44</f>
        <v>0.35673271541805662</v>
      </c>
    </row>
    <row r="34" spans="1:74" s="65" customFormat="1" ht="4.1500000000000004" customHeight="1" x14ac:dyDescent="0.35">
      <c r="A34" s="60"/>
      <c r="B34" s="61"/>
      <c r="C34" s="62"/>
      <c r="D34" s="63"/>
      <c r="E34" s="64"/>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2"/>
      <c r="AZ34" s="242"/>
      <c r="BA34" s="242"/>
      <c r="BB34" s="242"/>
      <c r="BC34" s="242"/>
      <c r="BD34" s="242"/>
      <c r="BE34" s="242"/>
      <c r="BF34" s="242"/>
      <c r="BG34" s="242"/>
      <c r="BO34" s="243"/>
      <c r="BP34" s="243"/>
      <c r="BQ34" s="243"/>
      <c r="BR34" s="243"/>
      <c r="BS34" s="243"/>
      <c r="BT34" s="243"/>
      <c r="BU34" s="243"/>
    </row>
    <row r="35" spans="1:74" ht="14.65" customHeight="1" x14ac:dyDescent="0.35">
      <c r="A35" s="19"/>
      <c r="B35" s="20"/>
      <c r="C35" s="21"/>
      <c r="D35" s="14"/>
      <c r="E35" s="22"/>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O35" s="24"/>
      <c r="BP35" s="24"/>
      <c r="BQ35" s="24"/>
      <c r="BR35" s="24"/>
      <c r="BS35" s="24"/>
      <c r="BT35" s="24"/>
      <c r="BU35" s="24"/>
    </row>
    <row r="36" spans="1:74" ht="14.65" customHeight="1" x14ac:dyDescent="0.35">
      <c r="A36" s="13" t="s">
        <v>438</v>
      </c>
      <c r="B36" s="20"/>
      <c r="C36" s="21"/>
      <c r="D36" s="14"/>
      <c r="E36" s="22"/>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row>
    <row r="37" spans="1:74" s="44" customFormat="1" x14ac:dyDescent="0.35">
      <c r="A37" s="234" t="s">
        <v>439</v>
      </c>
      <c r="D37" s="45"/>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row>
    <row r="38" spans="1:74" ht="4.1500000000000004" customHeight="1" x14ac:dyDescent="0.35">
      <c r="A38" s="19"/>
      <c r="B38" s="20"/>
      <c r="C38" s="21"/>
      <c r="D38" s="14"/>
      <c r="E38" s="22"/>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O38" s="24"/>
      <c r="BP38" s="24"/>
      <c r="BQ38" s="24"/>
      <c r="BR38" s="24"/>
      <c r="BS38" s="24"/>
      <c r="BT38" s="24"/>
      <c r="BU38" s="24"/>
    </row>
    <row r="39" spans="1:74" s="44" customFormat="1" x14ac:dyDescent="0.35">
      <c r="A39" s="46" t="s">
        <v>440</v>
      </c>
    </row>
    <row r="40" spans="1:74" s="44" customFormat="1" x14ac:dyDescent="0.35">
      <c r="A40" s="47" t="s">
        <v>441</v>
      </c>
      <c r="B40" s="9" t="s">
        <v>71</v>
      </c>
      <c r="D40" s="45"/>
      <c r="E40" s="24">
        <v>9013</v>
      </c>
      <c r="F40" s="24">
        <v>9603</v>
      </c>
      <c r="G40" s="24">
        <v>10405</v>
      </c>
      <c r="H40" s="24">
        <v>11332</v>
      </c>
      <c r="I40" s="24">
        <v>11588</v>
      </c>
      <c r="J40" s="24">
        <v>12448</v>
      </c>
      <c r="K40" s="24">
        <v>13718</v>
      </c>
      <c r="L40" s="24">
        <v>14591</v>
      </c>
      <c r="M40" s="24">
        <v>14928</v>
      </c>
      <c r="N40" s="24">
        <v>16089</v>
      </c>
      <c r="O40" s="24">
        <v>17834</v>
      </c>
      <c r="P40" s="24">
        <v>19605</v>
      </c>
      <c r="Q40" s="24">
        <v>20524</v>
      </c>
      <c r="R40" s="24">
        <v>22545</v>
      </c>
      <c r="S40" s="24">
        <v>24031</v>
      </c>
      <c r="T40" s="24">
        <v>27044</v>
      </c>
      <c r="U40" s="24">
        <v>29894</v>
      </c>
      <c r="V40" s="24">
        <v>32877</v>
      </c>
      <c r="W40" s="24">
        <v>36560</v>
      </c>
      <c r="X40" s="24">
        <v>41686</v>
      </c>
      <c r="Y40" s="24">
        <v>50433</v>
      </c>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row>
    <row r="41" spans="1:74" s="44" customFormat="1" x14ac:dyDescent="0.35">
      <c r="A41" s="47"/>
      <c r="B41" s="20" t="s">
        <v>442</v>
      </c>
      <c r="D41" s="45"/>
      <c r="E41" s="23"/>
      <c r="F41" s="23">
        <f>100*(F40/E40-1)</f>
        <v>6.5461000776655842</v>
      </c>
      <c r="G41" s="23">
        <f t="shared" ref="G41:Y41" si="36">100*(G40/F40-1)</f>
        <v>8.3515568051650604</v>
      </c>
      <c r="H41" s="23">
        <f t="shared" si="36"/>
        <v>8.9091782796732346</v>
      </c>
      <c r="I41" s="23">
        <f t="shared" si="36"/>
        <v>2.2590893046240623</v>
      </c>
      <c r="J41" s="23">
        <f t="shared" si="36"/>
        <v>7.4214704867103798</v>
      </c>
      <c r="K41" s="23">
        <f t="shared" si="36"/>
        <v>10.20244215938304</v>
      </c>
      <c r="L41" s="23">
        <f t="shared" si="36"/>
        <v>6.363901443359099</v>
      </c>
      <c r="M41" s="23">
        <f t="shared" si="36"/>
        <v>2.3096429305736521</v>
      </c>
      <c r="N41" s="23">
        <f t="shared" si="36"/>
        <v>7.7773311897106012</v>
      </c>
      <c r="O41" s="23">
        <f t="shared" si="36"/>
        <v>10.845919572378637</v>
      </c>
      <c r="P41" s="23">
        <f t="shared" si="36"/>
        <v>9.9304698889761234</v>
      </c>
      <c r="Q41" s="23">
        <f t="shared" si="36"/>
        <v>4.6875796990563545</v>
      </c>
      <c r="R41" s="23">
        <f t="shared" si="36"/>
        <v>9.8470083804326656</v>
      </c>
      <c r="S41" s="23">
        <f t="shared" si="36"/>
        <v>6.5912619206032419</v>
      </c>
      <c r="T41" s="23">
        <f t="shared" si="36"/>
        <v>12.537971786442515</v>
      </c>
      <c r="U41" s="23">
        <f t="shared" si="36"/>
        <v>10.538381896169202</v>
      </c>
      <c r="V41" s="23">
        <f t="shared" si="36"/>
        <v>9.9785910216096951</v>
      </c>
      <c r="W41" s="23">
        <f t="shared" si="36"/>
        <v>11.202360312680604</v>
      </c>
      <c r="X41" s="23">
        <f t="shared" si="36"/>
        <v>14.020787746170683</v>
      </c>
      <c r="Y41" s="23">
        <f t="shared" si="36"/>
        <v>20.983063858369722</v>
      </c>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row>
    <row r="42" spans="1:74" s="44" customFormat="1" x14ac:dyDescent="0.35">
      <c r="A42" s="47" t="s">
        <v>784</v>
      </c>
      <c r="B42" s="9" t="s">
        <v>71</v>
      </c>
      <c r="D42" s="52" t="s">
        <v>443</v>
      </c>
      <c r="K42" s="251" cm="1">
        <f t="array" ref="K42:BV42">TRANSPOSE('[1]National Accts working'!Z11:Z74)</f>
        <v>16613</v>
      </c>
      <c r="L42" s="251">
        <v>17574</v>
      </c>
      <c r="M42" s="251">
        <v>17788</v>
      </c>
      <c r="N42" s="251">
        <v>19232</v>
      </c>
      <c r="O42" s="251">
        <v>21251</v>
      </c>
      <c r="P42" s="251">
        <v>23193</v>
      </c>
      <c r="Q42" s="251">
        <v>24382</v>
      </c>
      <c r="R42" s="251">
        <v>27181</v>
      </c>
      <c r="S42" s="251">
        <v>29209</v>
      </c>
      <c r="T42" s="251">
        <v>32753</v>
      </c>
      <c r="U42" s="251">
        <v>36905</v>
      </c>
      <c r="V42" s="251">
        <v>40372</v>
      </c>
      <c r="W42" s="251">
        <v>44547</v>
      </c>
      <c r="X42" s="251">
        <v>49820</v>
      </c>
      <c r="Y42" s="251">
        <v>60362</v>
      </c>
      <c r="Z42" s="251">
        <v>71255</v>
      </c>
      <c r="AA42" s="251">
        <v>83348</v>
      </c>
      <c r="AB42" s="251">
        <v>96203</v>
      </c>
      <c r="AC42" s="251">
        <v>105058</v>
      </c>
      <c r="AD42" s="251">
        <v>118751</v>
      </c>
      <c r="AE42" s="251">
        <v>134612</v>
      </c>
      <c r="AF42" s="251">
        <v>152358</v>
      </c>
      <c r="AG42" s="251">
        <v>175857</v>
      </c>
      <c r="AH42" s="251">
        <v>189412</v>
      </c>
      <c r="AI42" s="251">
        <v>213686</v>
      </c>
      <c r="AJ42" s="251">
        <v>235495</v>
      </c>
      <c r="AK42" s="251">
        <v>260867</v>
      </c>
      <c r="AL42" s="251">
        <v>286353</v>
      </c>
      <c r="AM42" s="251">
        <v>324572</v>
      </c>
      <c r="AN42" s="251">
        <v>368275</v>
      </c>
      <c r="AO42" s="251">
        <v>404695</v>
      </c>
      <c r="AP42" s="251">
        <v>415321</v>
      </c>
      <c r="AQ42" s="251">
        <v>423271</v>
      </c>
      <c r="AR42" s="251">
        <v>444221</v>
      </c>
      <c r="AS42" s="251">
        <v>466611</v>
      </c>
      <c r="AT42" s="251">
        <v>495846</v>
      </c>
      <c r="AU42" s="251">
        <v>528969</v>
      </c>
      <c r="AV42" s="251">
        <v>556665</v>
      </c>
      <c r="AW42" s="251">
        <v>589240</v>
      </c>
      <c r="AX42" s="251">
        <v>621807</v>
      </c>
      <c r="AY42" s="251">
        <v>662674</v>
      </c>
      <c r="AZ42" s="251">
        <v>707402</v>
      </c>
      <c r="BA42" s="251">
        <v>756446</v>
      </c>
      <c r="BB42" s="251">
        <v>803108</v>
      </c>
      <c r="BC42" s="251">
        <v>864089</v>
      </c>
      <c r="BD42" s="251">
        <v>925442</v>
      </c>
      <c r="BE42" s="251">
        <v>999585</v>
      </c>
      <c r="BF42" s="251">
        <v>1089023</v>
      </c>
      <c r="BG42" s="251">
        <v>1179629</v>
      </c>
      <c r="BH42" s="251">
        <v>1261441</v>
      </c>
      <c r="BI42" s="251">
        <v>1304381</v>
      </c>
      <c r="BJ42" s="251">
        <v>1418651</v>
      </c>
      <c r="BK42" s="251">
        <v>1500852</v>
      </c>
      <c r="BL42" s="251">
        <v>1537445</v>
      </c>
      <c r="BM42" s="251">
        <v>1599695</v>
      </c>
      <c r="BN42" s="251">
        <v>1624733</v>
      </c>
      <c r="BO42" s="251">
        <v>1658936</v>
      </c>
      <c r="BP42" s="251">
        <v>1759378</v>
      </c>
      <c r="BQ42" s="251">
        <v>1844528</v>
      </c>
      <c r="BR42" s="251">
        <v>1950042</v>
      </c>
      <c r="BS42" s="251">
        <v>1984598</v>
      </c>
      <c r="BT42" s="251">
        <v>2088901</v>
      </c>
      <c r="BU42" s="251">
        <v>2333221</v>
      </c>
      <c r="BV42" s="251">
        <v>2562703</v>
      </c>
    </row>
    <row r="43" spans="1:74" s="44" customFormat="1" x14ac:dyDescent="0.35">
      <c r="A43" s="47"/>
      <c r="B43" s="20" t="s">
        <v>442</v>
      </c>
      <c r="D43" s="51"/>
      <c r="E43" s="23"/>
      <c r="F43" s="23"/>
      <c r="G43" s="23"/>
      <c r="H43" s="23"/>
      <c r="I43" s="23"/>
      <c r="J43" s="23"/>
      <c r="K43" s="23"/>
      <c r="L43" s="23">
        <f t="shared" ref="L43:BT43" si="37">100*(L42/K42-1)</f>
        <v>5.7846264973213657</v>
      </c>
      <c r="M43" s="23">
        <f t="shared" si="37"/>
        <v>1.2177079776943156</v>
      </c>
      <c r="N43" s="23">
        <f t="shared" si="37"/>
        <v>8.1178322464582777</v>
      </c>
      <c r="O43" s="23">
        <f t="shared" si="37"/>
        <v>10.498128119800331</v>
      </c>
      <c r="P43" s="23">
        <f t="shared" si="37"/>
        <v>9.1383934873652919</v>
      </c>
      <c r="Q43" s="23">
        <f t="shared" si="37"/>
        <v>5.1265468029146666</v>
      </c>
      <c r="R43" s="23">
        <f t="shared" si="37"/>
        <v>11.479780165695995</v>
      </c>
      <c r="S43" s="23">
        <f t="shared" si="37"/>
        <v>7.4610941466465519</v>
      </c>
      <c r="T43" s="23">
        <f t="shared" si="37"/>
        <v>12.13324660207471</v>
      </c>
      <c r="U43" s="23">
        <f t="shared" si="37"/>
        <v>12.676701370866784</v>
      </c>
      <c r="V43" s="23">
        <f t="shared" si="37"/>
        <v>9.3943910039290035</v>
      </c>
      <c r="W43" s="23">
        <f t="shared" si="37"/>
        <v>10.341325671257318</v>
      </c>
      <c r="X43" s="23">
        <f t="shared" si="37"/>
        <v>11.836936269557995</v>
      </c>
      <c r="Y43" s="23">
        <f t="shared" si="37"/>
        <v>21.160176635889204</v>
      </c>
      <c r="Z43" s="23">
        <f t="shared" si="37"/>
        <v>18.046121732215624</v>
      </c>
      <c r="AA43" s="23">
        <f t="shared" si="37"/>
        <v>16.971440600659605</v>
      </c>
      <c r="AB43" s="23">
        <f t="shared" si="37"/>
        <v>15.423285501751693</v>
      </c>
      <c r="AC43" s="23">
        <f t="shared" si="37"/>
        <v>9.2044946623286208</v>
      </c>
      <c r="AD43" s="23">
        <f t="shared" si="37"/>
        <v>13.033752784176356</v>
      </c>
      <c r="AE43" s="23">
        <f t="shared" si="37"/>
        <v>13.356519102997023</v>
      </c>
      <c r="AF43" s="23">
        <f t="shared" si="37"/>
        <v>13.183074317297127</v>
      </c>
      <c r="AG43" s="23">
        <f t="shared" si="37"/>
        <v>15.42354192100186</v>
      </c>
      <c r="AH43" s="23">
        <f t="shared" si="37"/>
        <v>7.7079672688604939</v>
      </c>
      <c r="AI43" s="23">
        <f t="shared" si="37"/>
        <v>12.815449918695743</v>
      </c>
      <c r="AJ43" s="23">
        <f t="shared" si="37"/>
        <v>10.206096796233721</v>
      </c>
      <c r="AK43" s="23">
        <f t="shared" si="37"/>
        <v>10.773901781354178</v>
      </c>
      <c r="AL43" s="23">
        <f t="shared" si="37"/>
        <v>9.7697294023391343</v>
      </c>
      <c r="AM43" s="23">
        <f t="shared" si="37"/>
        <v>13.346813199093432</v>
      </c>
      <c r="AN43" s="23">
        <f t="shared" si="37"/>
        <v>13.464809040829163</v>
      </c>
      <c r="AO43" s="23">
        <f t="shared" si="37"/>
        <v>9.8893489919217981</v>
      </c>
      <c r="AP43" s="23">
        <f t="shared" si="37"/>
        <v>2.6256810684589738</v>
      </c>
      <c r="AQ43" s="23">
        <f t="shared" si="37"/>
        <v>1.9141820423238975</v>
      </c>
      <c r="AR43" s="23">
        <f t="shared" si="37"/>
        <v>4.9495476893054224</v>
      </c>
      <c r="AS43" s="23">
        <f t="shared" si="37"/>
        <v>5.0402840027824025</v>
      </c>
      <c r="AT43" s="23">
        <f t="shared" si="37"/>
        <v>6.2653902286915697</v>
      </c>
      <c r="AU43" s="23">
        <f t="shared" si="37"/>
        <v>6.6800982563134603</v>
      </c>
      <c r="AV43" s="23">
        <f t="shared" si="37"/>
        <v>5.2358455788524383</v>
      </c>
      <c r="AW43" s="23">
        <f t="shared" si="37"/>
        <v>5.8518139275866021</v>
      </c>
      <c r="AX43" s="23">
        <f t="shared" si="37"/>
        <v>5.5269499694521773</v>
      </c>
      <c r="AY43" s="23">
        <f t="shared" si="37"/>
        <v>6.5722965486075369</v>
      </c>
      <c r="AZ43" s="23">
        <f t="shared" si="37"/>
        <v>6.7496234951122336</v>
      </c>
      <c r="BA43" s="23">
        <f t="shared" si="37"/>
        <v>6.9329744614801792</v>
      </c>
      <c r="BB43" s="23">
        <f t="shared" si="37"/>
        <v>6.1685830845823686</v>
      </c>
      <c r="BC43" s="23">
        <f t="shared" si="37"/>
        <v>7.5931257066297331</v>
      </c>
      <c r="BD43" s="23">
        <f t="shared" si="37"/>
        <v>7.1003102689653597</v>
      </c>
      <c r="BE43" s="23">
        <f t="shared" si="37"/>
        <v>8.0116311989298019</v>
      </c>
      <c r="BF43" s="23">
        <f t="shared" si="37"/>
        <v>8.9475132179854597</v>
      </c>
      <c r="BG43" s="23">
        <f t="shared" si="37"/>
        <v>8.3199344733766001</v>
      </c>
      <c r="BH43" s="23">
        <f t="shared" si="37"/>
        <v>6.9354008760381447</v>
      </c>
      <c r="BI43" s="23">
        <f t="shared" si="37"/>
        <v>3.4040434709193601</v>
      </c>
      <c r="BJ43" s="23">
        <f t="shared" si="37"/>
        <v>8.7604771918634139</v>
      </c>
      <c r="BK43" s="23">
        <f t="shared" si="37"/>
        <v>5.7943074089398916</v>
      </c>
      <c r="BL43" s="23">
        <f t="shared" si="37"/>
        <v>2.4381484650052077</v>
      </c>
      <c r="BM43" s="23">
        <f t="shared" si="37"/>
        <v>4.04892532741008</v>
      </c>
      <c r="BN43" s="23">
        <f t="shared" si="37"/>
        <v>1.5651733611719676</v>
      </c>
      <c r="BO43" s="23">
        <f t="shared" si="37"/>
        <v>2.1051458916634402</v>
      </c>
      <c r="BP43" s="23">
        <f t="shared" si="37"/>
        <v>6.0546036736800035</v>
      </c>
      <c r="BQ43" s="23">
        <f t="shared" si="37"/>
        <v>4.8397786035746737</v>
      </c>
      <c r="BR43" s="23">
        <f t="shared" si="37"/>
        <v>5.7203794141373887</v>
      </c>
      <c r="BS43" s="23">
        <f t="shared" si="37"/>
        <v>1.7720643965617233</v>
      </c>
      <c r="BT43" s="23">
        <f t="shared" si="37"/>
        <v>5.2556235570125454</v>
      </c>
      <c r="BU43" s="23">
        <f>100*(BU42/BT42-1)</f>
        <v>11.696102400257358</v>
      </c>
      <c r="BV43" s="23">
        <f>100*(BV42/BU42-1)</f>
        <v>9.835416362187722</v>
      </c>
    </row>
    <row r="44" spans="1:74" s="44" customFormat="1" x14ac:dyDescent="0.35">
      <c r="A44" s="47" t="s">
        <v>783</v>
      </c>
      <c r="B44" s="9" t="s">
        <v>71</v>
      </c>
      <c r="D44" s="51"/>
      <c r="E44" s="24">
        <f>F44*E40/F40</f>
        <v>10915.072824026825</v>
      </c>
      <c r="F44" s="24">
        <f t="shared" ref="F44:I44" si="38">G44*F40/G40</f>
        <v>11629.584414637702</v>
      </c>
      <c r="G44" s="24">
        <f t="shared" si="38"/>
        <v>12600.835763230791</v>
      </c>
      <c r="H44" s="24">
        <f t="shared" si="38"/>
        <v>13723.466686105847</v>
      </c>
      <c r="I44" s="24">
        <f t="shared" si="38"/>
        <v>14033.492054235312</v>
      </c>
      <c r="J44" s="24">
        <f>K44*J40/K40</f>
        <v>15074.983525295233</v>
      </c>
      <c r="K44" s="24">
        <f t="shared" ref="K44:BT44" si="39">K42</f>
        <v>16613</v>
      </c>
      <c r="L44" s="24">
        <f t="shared" si="39"/>
        <v>17574</v>
      </c>
      <c r="M44" s="24">
        <f t="shared" si="39"/>
        <v>17788</v>
      </c>
      <c r="N44" s="24">
        <f t="shared" si="39"/>
        <v>19232</v>
      </c>
      <c r="O44" s="24">
        <f t="shared" si="39"/>
        <v>21251</v>
      </c>
      <c r="P44" s="24">
        <f t="shared" si="39"/>
        <v>23193</v>
      </c>
      <c r="Q44" s="24">
        <f t="shared" si="39"/>
        <v>24382</v>
      </c>
      <c r="R44" s="24">
        <f t="shared" si="39"/>
        <v>27181</v>
      </c>
      <c r="S44" s="24">
        <f t="shared" si="39"/>
        <v>29209</v>
      </c>
      <c r="T44" s="24">
        <f t="shared" si="39"/>
        <v>32753</v>
      </c>
      <c r="U44" s="24">
        <f t="shared" si="39"/>
        <v>36905</v>
      </c>
      <c r="V44" s="24">
        <f t="shared" si="39"/>
        <v>40372</v>
      </c>
      <c r="W44" s="24">
        <f t="shared" si="39"/>
        <v>44547</v>
      </c>
      <c r="X44" s="24">
        <f t="shared" si="39"/>
        <v>49820</v>
      </c>
      <c r="Y44" s="24">
        <f t="shared" si="39"/>
        <v>60362</v>
      </c>
      <c r="Z44" s="24">
        <f t="shared" si="39"/>
        <v>71255</v>
      </c>
      <c r="AA44" s="24">
        <f t="shared" si="39"/>
        <v>83348</v>
      </c>
      <c r="AB44" s="24">
        <f t="shared" si="39"/>
        <v>96203</v>
      </c>
      <c r="AC44" s="24">
        <f t="shared" si="39"/>
        <v>105058</v>
      </c>
      <c r="AD44" s="24">
        <f t="shared" si="39"/>
        <v>118751</v>
      </c>
      <c r="AE44" s="24">
        <f t="shared" si="39"/>
        <v>134612</v>
      </c>
      <c r="AF44" s="24">
        <f t="shared" si="39"/>
        <v>152358</v>
      </c>
      <c r="AG44" s="24">
        <f t="shared" si="39"/>
        <v>175857</v>
      </c>
      <c r="AH44" s="24">
        <f t="shared" si="39"/>
        <v>189412</v>
      </c>
      <c r="AI44" s="24">
        <f t="shared" si="39"/>
        <v>213686</v>
      </c>
      <c r="AJ44" s="24">
        <f t="shared" si="39"/>
        <v>235495</v>
      </c>
      <c r="AK44" s="24">
        <f t="shared" si="39"/>
        <v>260867</v>
      </c>
      <c r="AL44" s="24">
        <f t="shared" si="39"/>
        <v>286353</v>
      </c>
      <c r="AM44" s="24">
        <f t="shared" si="39"/>
        <v>324572</v>
      </c>
      <c r="AN44" s="24">
        <f t="shared" si="39"/>
        <v>368275</v>
      </c>
      <c r="AO44" s="24">
        <f t="shared" si="39"/>
        <v>404695</v>
      </c>
      <c r="AP44" s="24">
        <f t="shared" si="39"/>
        <v>415321</v>
      </c>
      <c r="AQ44" s="24">
        <f t="shared" si="39"/>
        <v>423271</v>
      </c>
      <c r="AR44" s="24">
        <f t="shared" si="39"/>
        <v>444221</v>
      </c>
      <c r="AS44" s="24">
        <f t="shared" si="39"/>
        <v>466611</v>
      </c>
      <c r="AT44" s="24">
        <f t="shared" si="39"/>
        <v>495846</v>
      </c>
      <c r="AU44" s="24">
        <f t="shared" si="39"/>
        <v>528969</v>
      </c>
      <c r="AV44" s="24">
        <f t="shared" si="39"/>
        <v>556665</v>
      </c>
      <c r="AW44" s="24">
        <f t="shared" si="39"/>
        <v>589240</v>
      </c>
      <c r="AX44" s="24">
        <f t="shared" si="39"/>
        <v>621807</v>
      </c>
      <c r="AY44" s="24">
        <f t="shared" si="39"/>
        <v>662674</v>
      </c>
      <c r="AZ44" s="24">
        <f t="shared" si="39"/>
        <v>707402</v>
      </c>
      <c r="BA44" s="24">
        <f t="shared" si="39"/>
        <v>756446</v>
      </c>
      <c r="BB44" s="24">
        <f t="shared" si="39"/>
        <v>803108</v>
      </c>
      <c r="BC44" s="24">
        <f t="shared" si="39"/>
        <v>864089</v>
      </c>
      <c r="BD44" s="24">
        <f t="shared" si="39"/>
        <v>925442</v>
      </c>
      <c r="BE44" s="24">
        <f t="shared" si="39"/>
        <v>999585</v>
      </c>
      <c r="BF44" s="24">
        <f t="shared" si="39"/>
        <v>1089023</v>
      </c>
      <c r="BG44" s="24">
        <f t="shared" si="39"/>
        <v>1179629</v>
      </c>
      <c r="BH44" s="24">
        <f t="shared" si="39"/>
        <v>1261441</v>
      </c>
      <c r="BI44" s="24">
        <f t="shared" si="39"/>
        <v>1304381</v>
      </c>
      <c r="BJ44" s="24">
        <f t="shared" si="39"/>
        <v>1418651</v>
      </c>
      <c r="BK44" s="24">
        <f t="shared" si="39"/>
        <v>1500852</v>
      </c>
      <c r="BL44" s="24">
        <f t="shared" si="39"/>
        <v>1537445</v>
      </c>
      <c r="BM44" s="24">
        <f t="shared" si="39"/>
        <v>1599695</v>
      </c>
      <c r="BN44" s="24">
        <f t="shared" si="39"/>
        <v>1624733</v>
      </c>
      <c r="BO44" s="24">
        <f t="shared" si="39"/>
        <v>1658936</v>
      </c>
      <c r="BP44" s="24">
        <f t="shared" si="39"/>
        <v>1759378</v>
      </c>
      <c r="BQ44" s="24">
        <f t="shared" si="39"/>
        <v>1844528</v>
      </c>
      <c r="BR44" s="24">
        <f t="shared" si="39"/>
        <v>1950042</v>
      </c>
      <c r="BS44" s="24">
        <f t="shared" si="39"/>
        <v>1984598</v>
      </c>
      <c r="BT44" s="24">
        <f t="shared" si="39"/>
        <v>2088901</v>
      </c>
      <c r="BU44" s="24">
        <f>BU42</f>
        <v>2333221</v>
      </c>
      <c r="BV44" s="24">
        <f>BV42</f>
        <v>2562703</v>
      </c>
    </row>
    <row r="45" spans="1:74" s="44" customFormat="1" x14ac:dyDescent="0.35">
      <c r="A45" s="46"/>
      <c r="B45" s="20" t="s">
        <v>442</v>
      </c>
      <c r="D45" s="45"/>
      <c r="E45" s="23"/>
      <c r="F45" s="23">
        <f t="shared" ref="F45:BQ45" si="40">100*(F44/E44-1)</f>
        <v>6.5461000776656064</v>
      </c>
      <c r="G45" s="23">
        <f t="shared" si="40"/>
        <v>8.3515568051650391</v>
      </c>
      <c r="H45" s="23">
        <f t="shared" si="40"/>
        <v>8.9091782796732346</v>
      </c>
      <c r="I45" s="23">
        <f t="shared" si="40"/>
        <v>2.2590893046240845</v>
      </c>
      <c r="J45" s="23">
        <f t="shared" si="40"/>
        <v>7.4214704867103798</v>
      </c>
      <c r="K45" s="23">
        <f t="shared" si="40"/>
        <v>10.20244215938304</v>
      </c>
      <c r="L45" s="23">
        <f t="shared" si="40"/>
        <v>5.7846264973213657</v>
      </c>
      <c r="M45" s="23">
        <f t="shared" si="40"/>
        <v>1.2177079776943156</v>
      </c>
      <c r="N45" s="23">
        <f t="shared" si="40"/>
        <v>8.1178322464582777</v>
      </c>
      <c r="O45" s="23">
        <f t="shared" si="40"/>
        <v>10.498128119800331</v>
      </c>
      <c r="P45" s="23">
        <f t="shared" si="40"/>
        <v>9.1383934873652919</v>
      </c>
      <c r="Q45" s="23">
        <f t="shared" si="40"/>
        <v>5.1265468029146666</v>
      </c>
      <c r="R45" s="23">
        <f t="shared" si="40"/>
        <v>11.479780165695995</v>
      </c>
      <c r="S45" s="23">
        <f t="shared" si="40"/>
        <v>7.4610941466465519</v>
      </c>
      <c r="T45" s="23">
        <f t="shared" si="40"/>
        <v>12.13324660207471</v>
      </c>
      <c r="U45" s="23">
        <f t="shared" si="40"/>
        <v>12.676701370866784</v>
      </c>
      <c r="V45" s="23">
        <f t="shared" si="40"/>
        <v>9.3943910039290035</v>
      </c>
      <c r="W45" s="23">
        <f t="shared" si="40"/>
        <v>10.341325671257318</v>
      </c>
      <c r="X45" s="23">
        <f t="shared" si="40"/>
        <v>11.836936269557995</v>
      </c>
      <c r="Y45" s="23">
        <f t="shared" si="40"/>
        <v>21.160176635889204</v>
      </c>
      <c r="Z45" s="23">
        <f t="shared" si="40"/>
        <v>18.046121732215624</v>
      </c>
      <c r="AA45" s="23">
        <f t="shared" si="40"/>
        <v>16.971440600659605</v>
      </c>
      <c r="AB45" s="23">
        <f t="shared" si="40"/>
        <v>15.423285501751693</v>
      </c>
      <c r="AC45" s="23">
        <f t="shared" si="40"/>
        <v>9.2044946623286208</v>
      </c>
      <c r="AD45" s="23">
        <f t="shared" si="40"/>
        <v>13.033752784176356</v>
      </c>
      <c r="AE45" s="23">
        <f t="shared" si="40"/>
        <v>13.356519102997023</v>
      </c>
      <c r="AF45" s="23">
        <f t="shared" si="40"/>
        <v>13.183074317297127</v>
      </c>
      <c r="AG45" s="23">
        <f t="shared" si="40"/>
        <v>15.42354192100186</v>
      </c>
      <c r="AH45" s="23">
        <f t="shared" si="40"/>
        <v>7.7079672688604939</v>
      </c>
      <c r="AI45" s="23">
        <f t="shared" si="40"/>
        <v>12.815449918695743</v>
      </c>
      <c r="AJ45" s="23">
        <f t="shared" si="40"/>
        <v>10.206096796233721</v>
      </c>
      <c r="AK45" s="23">
        <f t="shared" si="40"/>
        <v>10.773901781354178</v>
      </c>
      <c r="AL45" s="23">
        <f t="shared" si="40"/>
        <v>9.7697294023391343</v>
      </c>
      <c r="AM45" s="23">
        <f t="shared" si="40"/>
        <v>13.346813199093432</v>
      </c>
      <c r="AN45" s="23">
        <f t="shared" si="40"/>
        <v>13.464809040829163</v>
      </c>
      <c r="AO45" s="23">
        <f t="shared" si="40"/>
        <v>9.8893489919217981</v>
      </c>
      <c r="AP45" s="23">
        <f t="shared" si="40"/>
        <v>2.6256810684589738</v>
      </c>
      <c r="AQ45" s="23">
        <f t="shared" si="40"/>
        <v>1.9141820423238975</v>
      </c>
      <c r="AR45" s="23">
        <f t="shared" si="40"/>
        <v>4.9495476893054224</v>
      </c>
      <c r="AS45" s="23">
        <f t="shared" si="40"/>
        <v>5.0402840027824025</v>
      </c>
      <c r="AT45" s="23">
        <f t="shared" si="40"/>
        <v>6.2653902286915697</v>
      </c>
      <c r="AU45" s="23">
        <f t="shared" si="40"/>
        <v>6.6800982563134603</v>
      </c>
      <c r="AV45" s="23">
        <f t="shared" si="40"/>
        <v>5.2358455788524383</v>
      </c>
      <c r="AW45" s="23">
        <f t="shared" si="40"/>
        <v>5.8518139275866021</v>
      </c>
      <c r="AX45" s="23">
        <f t="shared" si="40"/>
        <v>5.5269499694521773</v>
      </c>
      <c r="AY45" s="23">
        <f t="shared" si="40"/>
        <v>6.5722965486075369</v>
      </c>
      <c r="AZ45" s="23">
        <f t="shared" si="40"/>
        <v>6.7496234951122336</v>
      </c>
      <c r="BA45" s="23">
        <f t="shared" si="40"/>
        <v>6.9329744614801792</v>
      </c>
      <c r="BB45" s="23">
        <f t="shared" si="40"/>
        <v>6.1685830845823686</v>
      </c>
      <c r="BC45" s="23">
        <f t="shared" si="40"/>
        <v>7.5931257066297331</v>
      </c>
      <c r="BD45" s="23">
        <f t="shared" si="40"/>
        <v>7.1003102689653597</v>
      </c>
      <c r="BE45" s="23">
        <f t="shared" si="40"/>
        <v>8.0116311989298019</v>
      </c>
      <c r="BF45" s="23">
        <f t="shared" si="40"/>
        <v>8.9475132179854597</v>
      </c>
      <c r="BG45" s="23">
        <f t="shared" si="40"/>
        <v>8.3199344733766001</v>
      </c>
      <c r="BH45" s="23">
        <f t="shared" si="40"/>
        <v>6.9354008760381447</v>
      </c>
      <c r="BI45" s="23">
        <f t="shared" si="40"/>
        <v>3.4040434709193601</v>
      </c>
      <c r="BJ45" s="23">
        <f t="shared" si="40"/>
        <v>8.7604771918634139</v>
      </c>
      <c r="BK45" s="23">
        <f t="shared" si="40"/>
        <v>5.7943074089398916</v>
      </c>
      <c r="BL45" s="23">
        <f t="shared" si="40"/>
        <v>2.4381484650052077</v>
      </c>
      <c r="BM45" s="23">
        <f t="shared" si="40"/>
        <v>4.04892532741008</v>
      </c>
      <c r="BN45" s="23">
        <f t="shared" si="40"/>
        <v>1.5651733611719676</v>
      </c>
      <c r="BO45" s="23">
        <f t="shared" si="40"/>
        <v>2.1051458916634402</v>
      </c>
      <c r="BP45" s="23">
        <f t="shared" si="40"/>
        <v>6.0546036736800035</v>
      </c>
      <c r="BQ45" s="23">
        <f t="shared" si="40"/>
        <v>4.8397786035746737</v>
      </c>
      <c r="BR45" s="23">
        <f t="shared" ref="BR45:BT45" si="41">100*(BR44/BQ44-1)</f>
        <v>5.7203794141373887</v>
      </c>
      <c r="BS45" s="23">
        <f t="shared" si="41"/>
        <v>1.7720643965617233</v>
      </c>
      <c r="BT45" s="23">
        <f t="shared" si="41"/>
        <v>5.2556235570125454</v>
      </c>
      <c r="BU45" s="23">
        <f>100*(BU44/BT44-1)</f>
        <v>11.696102400257358</v>
      </c>
      <c r="BV45" s="23">
        <f>100*(BV44/BU44-1)</f>
        <v>9.835416362187722</v>
      </c>
    </row>
    <row r="46" spans="1:74" ht="4.1500000000000004" customHeight="1" x14ac:dyDescent="0.35">
      <c r="A46" s="19"/>
      <c r="B46" s="20"/>
      <c r="C46" s="21"/>
      <c r="D46" s="14"/>
      <c r="E46" s="22"/>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O46" s="24"/>
      <c r="BP46" s="24"/>
      <c r="BQ46" s="24"/>
      <c r="BR46" s="24"/>
      <c r="BS46" s="24"/>
      <c r="BT46" s="24"/>
      <c r="BU46" s="24"/>
    </row>
    <row r="47" spans="1:74" s="44" customFormat="1" x14ac:dyDescent="0.35">
      <c r="A47" s="46" t="s">
        <v>74</v>
      </c>
      <c r="D47" s="45"/>
    </row>
    <row r="48" spans="1:74" x14ac:dyDescent="0.35">
      <c r="A48" s="47" t="s">
        <v>444</v>
      </c>
      <c r="B48" s="9" t="s">
        <v>71</v>
      </c>
      <c r="C48" s="85" t="s">
        <v>6</v>
      </c>
      <c r="D48" s="52" t="s">
        <v>443</v>
      </c>
      <c r="E48" s="24">
        <f>E57+E66</f>
        <v>1942</v>
      </c>
      <c r="F48" s="24">
        <f t="shared" ref="F48:R49" si="42">F57+F66</f>
        <v>2040</v>
      </c>
      <c r="G48" s="24">
        <f t="shared" si="42"/>
        <v>2192</v>
      </c>
      <c r="H48" s="24">
        <f t="shared" si="42"/>
        <v>2418</v>
      </c>
      <c r="I48" s="24">
        <f t="shared" si="42"/>
        <v>2572</v>
      </c>
      <c r="J48" s="24">
        <f t="shared" si="42"/>
        <v>2546</v>
      </c>
      <c r="K48" s="24">
        <f t="shared" si="42"/>
        <v>2818</v>
      </c>
      <c r="L48" s="24">
        <f t="shared" si="42"/>
        <v>3214</v>
      </c>
      <c r="M48" s="24">
        <f t="shared" si="42"/>
        <v>3246</v>
      </c>
      <c r="N48" s="24">
        <f t="shared" si="42"/>
        <v>3364</v>
      </c>
      <c r="O48" s="24">
        <f t="shared" si="42"/>
        <v>3726</v>
      </c>
      <c r="P48" s="24">
        <f t="shared" si="42"/>
        <v>4362</v>
      </c>
      <c r="Q48" s="24"/>
      <c r="R48" s="24"/>
      <c r="S48" s="24"/>
      <c r="T48" s="24"/>
      <c r="U48" s="24"/>
      <c r="V48" s="24"/>
      <c r="W48" s="24"/>
      <c r="X48" s="24"/>
      <c r="Y48" s="24"/>
      <c r="Z48" s="24"/>
      <c r="AA48" s="24"/>
    </row>
    <row r="49" spans="1:74" x14ac:dyDescent="0.35">
      <c r="A49" s="47" t="s">
        <v>445</v>
      </c>
      <c r="B49" s="9" t="s">
        <v>71</v>
      </c>
      <c r="C49" s="85" t="s">
        <v>6</v>
      </c>
      <c r="D49" s="51" t="s">
        <v>443</v>
      </c>
      <c r="J49" s="24">
        <f t="shared" si="42"/>
        <v>2546</v>
      </c>
      <c r="K49" s="24">
        <f t="shared" si="42"/>
        <v>2818</v>
      </c>
      <c r="L49" s="24">
        <f t="shared" si="42"/>
        <v>3215</v>
      </c>
      <c r="M49" s="24">
        <f t="shared" si="42"/>
        <v>3242</v>
      </c>
      <c r="N49" s="24">
        <f t="shared" si="42"/>
        <v>3359</v>
      </c>
      <c r="O49" s="24">
        <f t="shared" si="42"/>
        <v>3730</v>
      </c>
      <c r="P49" s="24">
        <f t="shared" si="42"/>
        <v>4362</v>
      </c>
      <c r="Q49" s="24">
        <f t="shared" si="42"/>
        <v>4800</v>
      </c>
      <c r="R49" s="24">
        <f t="shared" si="42"/>
        <v>5093</v>
      </c>
    </row>
    <row r="50" spans="1:74" x14ac:dyDescent="0.35">
      <c r="A50" s="47" t="s">
        <v>446</v>
      </c>
      <c r="B50" s="9" t="s">
        <v>71</v>
      </c>
      <c r="C50" s="85" t="s">
        <v>6</v>
      </c>
      <c r="D50" s="51" t="s">
        <v>443</v>
      </c>
      <c r="J50" s="24"/>
      <c r="K50" s="24"/>
      <c r="L50" s="24"/>
      <c r="M50" s="24"/>
      <c r="N50" s="24"/>
      <c r="O50" s="24">
        <v>3725</v>
      </c>
      <c r="P50" s="24">
        <v>4349</v>
      </c>
      <c r="Q50" s="24">
        <v>4803</v>
      </c>
      <c r="R50" s="24">
        <v>5121</v>
      </c>
      <c r="S50" s="24">
        <v>5616</v>
      </c>
      <c r="T50" s="24">
        <v>6266</v>
      </c>
      <c r="U50" s="24">
        <v>7196</v>
      </c>
      <c r="V50" s="24">
        <v>8125</v>
      </c>
      <c r="W50" s="24">
        <v>8945</v>
      </c>
      <c r="X50" s="24">
        <v>9518</v>
      </c>
      <c r="Y50" s="24">
        <v>12002</v>
      </c>
    </row>
    <row r="51" spans="1:74" x14ac:dyDescent="0.35">
      <c r="A51" s="47" t="s">
        <v>447</v>
      </c>
      <c r="B51" s="9" t="s">
        <v>71</v>
      </c>
      <c r="C51" s="85" t="s">
        <v>6</v>
      </c>
      <c r="D51" s="51" t="s">
        <v>443</v>
      </c>
      <c r="E51" s="24">
        <v>1940</v>
      </c>
      <c r="F51" s="24">
        <v>2039</v>
      </c>
      <c r="G51" s="24">
        <v>2190</v>
      </c>
      <c r="H51" s="24">
        <v>2415</v>
      </c>
      <c r="I51" s="24">
        <v>2573</v>
      </c>
      <c r="J51" s="24">
        <v>2546</v>
      </c>
      <c r="K51" s="24">
        <v>2827</v>
      </c>
      <c r="L51" s="24">
        <v>3204</v>
      </c>
      <c r="M51" s="24">
        <v>3262</v>
      </c>
      <c r="N51" s="24">
        <v>3356</v>
      </c>
      <c r="O51" s="24">
        <v>3725</v>
      </c>
      <c r="P51" s="24">
        <v>4349</v>
      </c>
      <c r="Q51" s="24">
        <v>4774</v>
      </c>
      <c r="R51" s="24">
        <v>5088</v>
      </c>
      <c r="S51" s="24">
        <v>5583</v>
      </c>
      <c r="T51" s="24">
        <v>6228</v>
      </c>
      <c r="U51" s="24">
        <v>7157</v>
      </c>
      <c r="V51" s="24">
        <v>8093</v>
      </c>
      <c r="W51" s="24">
        <v>8913</v>
      </c>
      <c r="X51" s="24">
        <v>9471</v>
      </c>
      <c r="Y51" s="24">
        <v>11977</v>
      </c>
      <c r="Z51" s="24">
        <v>15430</v>
      </c>
      <c r="AA51" s="24">
        <v>18364</v>
      </c>
      <c r="AB51" s="24">
        <v>21545</v>
      </c>
      <c r="AC51" s="24">
        <v>23600</v>
      </c>
      <c r="AD51" s="24">
        <v>25812</v>
      </c>
      <c r="AE51" s="24">
        <v>29791</v>
      </c>
      <c r="AF51" s="24">
        <v>35317</v>
      </c>
      <c r="AG51" s="24">
        <v>41008</v>
      </c>
      <c r="AH51" s="24">
        <v>44879</v>
      </c>
      <c r="AI51" s="24">
        <v>49300</v>
      </c>
      <c r="AJ51" s="24">
        <v>57979</v>
      </c>
      <c r="AK51" s="24">
        <v>65224</v>
      </c>
      <c r="AL51" s="24">
        <v>73466</v>
      </c>
      <c r="AM51" s="24">
        <v>81465</v>
      </c>
      <c r="AN51" s="24">
        <v>88713</v>
      </c>
      <c r="AO51" s="24">
        <v>95871</v>
      </c>
      <c r="AP51" s="24">
        <v>97937</v>
      </c>
      <c r="AQ51" s="24">
        <v>93298</v>
      </c>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row>
    <row r="52" spans="1:74" x14ac:dyDescent="0.35">
      <c r="A52" s="47" t="s">
        <v>448</v>
      </c>
      <c r="B52" s="9" t="s">
        <v>71</v>
      </c>
      <c r="C52" s="85" t="s">
        <v>6</v>
      </c>
      <c r="D52" s="51" t="s">
        <v>443</v>
      </c>
      <c r="L52" s="24">
        <f t="shared" ref="L52:AV52" si="43">L61+L70</f>
        <v>3204</v>
      </c>
      <c r="M52" s="24">
        <f t="shared" si="43"/>
        <v>3262</v>
      </c>
      <c r="N52" s="24">
        <f t="shared" si="43"/>
        <v>3356</v>
      </c>
      <c r="O52" s="24">
        <f t="shared" si="43"/>
        <v>3726</v>
      </c>
      <c r="P52" s="24">
        <f t="shared" si="43"/>
        <v>4349</v>
      </c>
      <c r="Q52" s="24">
        <f t="shared" si="43"/>
        <v>4773</v>
      </c>
      <c r="R52" s="24">
        <f t="shared" si="43"/>
        <v>5088</v>
      </c>
      <c r="S52" s="24">
        <f t="shared" si="43"/>
        <v>5583</v>
      </c>
      <c r="T52" s="24">
        <f t="shared" si="43"/>
        <v>6227</v>
      </c>
      <c r="U52" s="24">
        <f t="shared" si="43"/>
        <v>7158</v>
      </c>
      <c r="V52" s="24">
        <f t="shared" si="43"/>
        <v>8093</v>
      </c>
      <c r="W52" s="24">
        <f t="shared" si="43"/>
        <v>8913</v>
      </c>
      <c r="X52" s="24">
        <f t="shared" si="43"/>
        <v>9471</v>
      </c>
      <c r="Y52" s="24">
        <f t="shared" si="43"/>
        <v>11978</v>
      </c>
      <c r="Z52" s="24">
        <f t="shared" si="43"/>
        <v>15432</v>
      </c>
      <c r="AA52" s="24">
        <f t="shared" si="43"/>
        <v>18365</v>
      </c>
      <c r="AB52" s="24">
        <f t="shared" si="43"/>
        <v>21546</v>
      </c>
      <c r="AC52" s="24">
        <f t="shared" si="43"/>
        <v>23601</v>
      </c>
      <c r="AD52" s="24">
        <f t="shared" si="43"/>
        <v>25814</v>
      </c>
      <c r="AE52" s="24">
        <f t="shared" si="43"/>
        <v>29794</v>
      </c>
      <c r="AF52" s="24">
        <f t="shared" si="43"/>
        <v>35320</v>
      </c>
      <c r="AG52" s="24">
        <f t="shared" si="43"/>
        <v>41010</v>
      </c>
      <c r="AH52" s="24">
        <f t="shared" si="43"/>
        <v>44879</v>
      </c>
      <c r="AI52" s="24">
        <f t="shared" si="43"/>
        <v>49308</v>
      </c>
      <c r="AJ52" s="24">
        <f t="shared" si="43"/>
        <v>57990</v>
      </c>
      <c r="AK52" s="24">
        <f t="shared" si="43"/>
        <v>65278</v>
      </c>
      <c r="AL52" s="24">
        <f t="shared" si="43"/>
        <v>73553</v>
      </c>
      <c r="AM52" s="24">
        <f t="shared" si="43"/>
        <v>81558</v>
      </c>
      <c r="AN52" s="24">
        <f t="shared" si="43"/>
        <v>88796</v>
      </c>
      <c r="AO52" s="24">
        <f t="shared" si="43"/>
        <v>95994</v>
      </c>
      <c r="AP52" s="24">
        <f t="shared" si="43"/>
        <v>98092</v>
      </c>
      <c r="AQ52" s="24">
        <f t="shared" si="43"/>
        <v>93509</v>
      </c>
      <c r="AR52" s="24">
        <f t="shared" si="43"/>
        <v>95061</v>
      </c>
      <c r="AS52" s="24">
        <f t="shared" si="43"/>
        <v>100746</v>
      </c>
      <c r="AT52" s="24">
        <f t="shared" si="43"/>
        <v>110430</v>
      </c>
      <c r="AU52" s="24">
        <f t="shared" si="43"/>
        <v>121688</v>
      </c>
      <c r="AV52" s="24">
        <f t="shared" si="43"/>
        <v>131031</v>
      </c>
    </row>
    <row r="53" spans="1:74" x14ac:dyDescent="0.35">
      <c r="A53" s="47" t="s">
        <v>449</v>
      </c>
      <c r="B53" s="9" t="s">
        <v>71</v>
      </c>
      <c r="D53" s="51" t="s">
        <v>443</v>
      </c>
      <c r="V53" s="265">
        <f>'[1]Table 1'!F8</f>
        <v>8290</v>
      </c>
      <c r="W53" s="265">
        <f>'[1]Table 1'!G8</f>
        <v>9135</v>
      </c>
      <c r="X53" s="265">
        <f>'[1]Table 1'!H8</f>
        <v>9735</v>
      </c>
      <c r="Y53" s="265">
        <f>'[1]Table 1'!I8</f>
        <v>12228</v>
      </c>
      <c r="Z53" s="265">
        <f>'[1]Table 1'!J8</f>
        <v>15643</v>
      </c>
      <c r="AA53" s="265">
        <f>'[1]Table 1'!K8</f>
        <v>18727</v>
      </c>
      <c r="AB53" s="265">
        <f>'[1]Table 1'!L8</f>
        <v>21890</v>
      </c>
      <c r="AC53" s="265">
        <f>'[1]Table 1'!M8</f>
        <v>24019</v>
      </c>
      <c r="AD53" s="265">
        <f>'[1]Table 1'!N8</f>
        <v>26129</v>
      </c>
      <c r="AE53" s="265">
        <f>'[1]Table 1'!O8</f>
        <v>30321</v>
      </c>
      <c r="AF53" s="265">
        <f>'[1]Table 1'!P8</f>
        <v>35993</v>
      </c>
      <c r="AG53" s="265">
        <f>'[1]Table 1'!Q8</f>
        <v>41499</v>
      </c>
      <c r="AH53" s="265">
        <f>'[1]Table 1'!R8</f>
        <v>45463</v>
      </c>
      <c r="AI53" s="265">
        <f>'[1]Table 1'!S8</f>
        <v>49981</v>
      </c>
      <c r="AJ53" s="265">
        <f>'[1]Table 1'!T8</f>
        <v>58817</v>
      </c>
      <c r="AK53" s="265">
        <f>'[1]Table 1'!U8</f>
        <v>66206</v>
      </c>
      <c r="AL53" s="265">
        <f>'[1]Table 1'!V8</f>
        <v>74724</v>
      </c>
      <c r="AM53" s="265">
        <f>'[1]Table 1'!W8</f>
        <v>83491</v>
      </c>
      <c r="AN53" s="265">
        <f>'[1]Table 1'!X8</f>
        <v>90748</v>
      </c>
      <c r="AO53" s="265">
        <f>'[1]Table 1'!Y8</f>
        <v>98625</v>
      </c>
      <c r="AP53" s="265">
        <f>'[1]Table 1'!Z8</f>
        <v>100227</v>
      </c>
      <c r="AQ53" s="265">
        <f>'[1]Table 1'!AA8</f>
        <v>95840</v>
      </c>
      <c r="AR53" s="265">
        <f>'[1]Table 1'!AB8</f>
        <v>97633</v>
      </c>
      <c r="AS53" s="265">
        <f>'[1]Table 1'!AC8</f>
        <v>103824</v>
      </c>
      <c r="AT53" s="265">
        <f>'[1]Table 1'!AD8</f>
        <v>113458</v>
      </c>
      <c r="AU53" s="265">
        <f>'[1]Table 1'!AE8</f>
        <v>124429</v>
      </c>
      <c r="AV53" s="265">
        <f>'[1]Table 1'!AF8</f>
        <v>133592</v>
      </c>
      <c r="AW53" s="265">
        <f>'[1]Table 1'!AG8</f>
        <v>140736</v>
      </c>
      <c r="AX53" s="265">
        <f>'[1]Table 1'!AH8</f>
        <v>152063</v>
      </c>
      <c r="AY53" s="265">
        <f>'[1]Table 1'!AI8</f>
        <v>166199</v>
      </c>
      <c r="AZ53" s="265">
        <f>'[1]Table 1'!AJ8</f>
        <v>182996</v>
      </c>
      <c r="BA53" s="265">
        <f>'[1]Table 1'!AK8</f>
        <v>187588</v>
      </c>
      <c r="BB53" s="265">
        <f>'[1]Table 1'!AL8</f>
        <v>204613</v>
      </c>
      <c r="BC53" s="265">
        <f>'[1]Table 1'!AM8</f>
        <v>217775</v>
      </c>
      <c r="BD53" s="265">
        <f>'[1]Table 1'!AN8</f>
        <v>235984</v>
      </c>
      <c r="BE53" s="265">
        <f>'[1]Table 1'!AO8</f>
        <v>255943</v>
      </c>
      <c r="BF53" s="265">
        <f>'[1]Table 1'!AP8</f>
        <v>272637</v>
      </c>
      <c r="BG53" s="265">
        <f>'[1]Table 1'!AQ8</f>
        <v>294917</v>
      </c>
      <c r="BH53" s="265">
        <f>'[1]Table 1'!AR8</f>
        <v>292600</v>
      </c>
      <c r="BI53" s="265">
        <f>'[1]Table 1'!AS8</f>
        <v>284662</v>
      </c>
      <c r="BJ53" s="265">
        <f>'[1]Table 1'!AT8</f>
        <v>302024</v>
      </c>
      <c r="BK53" s="265">
        <f>'[1]Table 1'!AU8</f>
        <v>329874</v>
      </c>
      <c r="BL53" s="265">
        <f>'[1]Table 1'!AV8</f>
        <v>351052</v>
      </c>
      <c r="BM53" s="265">
        <f>'[1]Table 1'!AW8</f>
        <v>360322</v>
      </c>
      <c r="BN53" s="265">
        <f>'[1]Table 1'!AX8</f>
        <v>378301</v>
      </c>
      <c r="BO53" s="265">
        <f>'[1]Table 1'!AY8</f>
        <v>386924</v>
      </c>
      <c r="BP53" s="265">
        <f>'[1]Table 1'!AZ8</f>
        <v>409868</v>
      </c>
      <c r="BQ53" s="265">
        <f>'[1]Table 1'!BA8</f>
        <v>446905</v>
      </c>
      <c r="BR53" s="265">
        <f>'[1]Table 1'!BB8</f>
        <v>485286</v>
      </c>
      <c r="BS53" s="265">
        <f>'[1]Table 1'!BC8</f>
        <v>469398</v>
      </c>
      <c r="BT53" s="265">
        <f>'[1]Table 1'!BD8</f>
        <v>519913</v>
      </c>
      <c r="BU53" s="265">
        <f>'[1]Table 1'!BE8</f>
        <v>584358</v>
      </c>
      <c r="BV53" s="265">
        <f>'[1]Table 1'!BF8</f>
        <v>649477</v>
      </c>
    </row>
    <row r="54" spans="1:74" x14ac:dyDescent="0.35">
      <c r="A54" s="47" t="s">
        <v>450</v>
      </c>
      <c r="B54" s="9" t="s">
        <v>71</v>
      </c>
      <c r="E54" s="24">
        <f>F54*E51/F51</f>
        <v>1987.2235265043876</v>
      </c>
      <c r="F54" s="24">
        <f t="shared" ref="F54:K54" si="44">G54*F51/G51</f>
        <v>2088.6333868775496</v>
      </c>
      <c r="G54" s="24">
        <f t="shared" si="44"/>
        <v>2243.3090324972209</v>
      </c>
      <c r="H54" s="24">
        <f t="shared" si="44"/>
        <v>2473.7859878907707</v>
      </c>
      <c r="I54" s="24">
        <f t="shared" si="44"/>
        <v>2635.6320276782412</v>
      </c>
      <c r="J54" s="24">
        <f t="shared" si="44"/>
        <v>2607.974793031015</v>
      </c>
      <c r="K54" s="24">
        <f t="shared" si="44"/>
        <v>2895.8149017669598</v>
      </c>
      <c r="L54" s="24">
        <f t="shared" ref="L54:U54" si="45">M54*L52/M52</f>
        <v>3281.9918448041526</v>
      </c>
      <c r="M54" s="24">
        <f t="shared" si="45"/>
        <v>3341.4036821944896</v>
      </c>
      <c r="N54" s="24">
        <f t="shared" si="45"/>
        <v>3437.6918324477952</v>
      </c>
      <c r="O54" s="24">
        <f t="shared" si="45"/>
        <v>3816.6983813171883</v>
      </c>
      <c r="P54" s="24">
        <f t="shared" si="45"/>
        <v>4454.8634622513291</v>
      </c>
      <c r="Q54" s="24">
        <f t="shared" si="45"/>
        <v>4889.1844804151742</v>
      </c>
      <c r="R54" s="24">
        <f t="shared" si="45"/>
        <v>5211.8522179661441</v>
      </c>
      <c r="S54" s="24">
        <f t="shared" si="45"/>
        <v>5718.9015198319539</v>
      </c>
      <c r="T54" s="24">
        <f t="shared" si="45"/>
        <v>6378.5777832694921</v>
      </c>
      <c r="U54" s="24">
        <f t="shared" si="45"/>
        <v>7332.2402075868031</v>
      </c>
      <c r="V54" s="24">
        <f t="shared" ref="V54:BS54" si="46">V53</f>
        <v>8290</v>
      </c>
      <c r="W54" s="24">
        <f t="shared" si="46"/>
        <v>9135</v>
      </c>
      <c r="X54" s="24">
        <f t="shared" si="46"/>
        <v>9735</v>
      </c>
      <c r="Y54" s="24">
        <f t="shared" si="46"/>
        <v>12228</v>
      </c>
      <c r="Z54" s="24">
        <f t="shared" si="46"/>
        <v>15643</v>
      </c>
      <c r="AA54" s="24">
        <f t="shared" si="46"/>
        <v>18727</v>
      </c>
      <c r="AB54" s="24">
        <f t="shared" si="46"/>
        <v>21890</v>
      </c>
      <c r="AC54" s="24">
        <f t="shared" si="46"/>
        <v>24019</v>
      </c>
      <c r="AD54" s="24">
        <f t="shared" si="46"/>
        <v>26129</v>
      </c>
      <c r="AE54" s="24">
        <f t="shared" si="46"/>
        <v>30321</v>
      </c>
      <c r="AF54" s="24">
        <f t="shared" si="46"/>
        <v>35993</v>
      </c>
      <c r="AG54" s="24">
        <f t="shared" si="46"/>
        <v>41499</v>
      </c>
      <c r="AH54" s="24">
        <f t="shared" si="46"/>
        <v>45463</v>
      </c>
      <c r="AI54" s="24">
        <f t="shared" si="46"/>
        <v>49981</v>
      </c>
      <c r="AJ54" s="24">
        <f t="shared" si="46"/>
        <v>58817</v>
      </c>
      <c r="AK54" s="24">
        <f t="shared" si="46"/>
        <v>66206</v>
      </c>
      <c r="AL54" s="24">
        <f t="shared" si="46"/>
        <v>74724</v>
      </c>
      <c r="AM54" s="24">
        <f t="shared" si="46"/>
        <v>83491</v>
      </c>
      <c r="AN54" s="24">
        <f t="shared" si="46"/>
        <v>90748</v>
      </c>
      <c r="AO54" s="24">
        <f t="shared" si="46"/>
        <v>98625</v>
      </c>
      <c r="AP54" s="24">
        <f t="shared" si="46"/>
        <v>100227</v>
      </c>
      <c r="AQ54" s="24">
        <f t="shared" si="46"/>
        <v>95840</v>
      </c>
      <c r="AR54" s="24">
        <f t="shared" si="46"/>
        <v>97633</v>
      </c>
      <c r="AS54" s="24">
        <f t="shared" si="46"/>
        <v>103824</v>
      </c>
      <c r="AT54" s="24">
        <f t="shared" si="46"/>
        <v>113458</v>
      </c>
      <c r="AU54" s="24">
        <f t="shared" si="46"/>
        <v>124429</v>
      </c>
      <c r="AV54" s="24">
        <f t="shared" si="46"/>
        <v>133592</v>
      </c>
      <c r="AW54" s="24">
        <f t="shared" si="46"/>
        <v>140736</v>
      </c>
      <c r="AX54" s="24">
        <f t="shared" si="46"/>
        <v>152063</v>
      </c>
      <c r="AY54" s="24">
        <f t="shared" si="46"/>
        <v>166199</v>
      </c>
      <c r="AZ54" s="24">
        <f t="shared" si="46"/>
        <v>182996</v>
      </c>
      <c r="BA54" s="24">
        <f t="shared" si="46"/>
        <v>187588</v>
      </c>
      <c r="BB54" s="24">
        <f t="shared" si="46"/>
        <v>204613</v>
      </c>
      <c r="BC54" s="24">
        <f t="shared" si="46"/>
        <v>217775</v>
      </c>
      <c r="BD54" s="24">
        <f t="shared" si="46"/>
        <v>235984</v>
      </c>
      <c r="BE54" s="24">
        <f t="shared" si="46"/>
        <v>255943</v>
      </c>
      <c r="BF54" s="24">
        <f t="shared" si="46"/>
        <v>272637</v>
      </c>
      <c r="BG54" s="24">
        <f t="shared" si="46"/>
        <v>294917</v>
      </c>
      <c r="BH54" s="24">
        <f t="shared" si="46"/>
        <v>292600</v>
      </c>
      <c r="BI54" s="24">
        <f t="shared" si="46"/>
        <v>284662</v>
      </c>
      <c r="BJ54" s="24">
        <f t="shared" si="46"/>
        <v>302024</v>
      </c>
      <c r="BK54" s="24">
        <f t="shared" si="46"/>
        <v>329874</v>
      </c>
      <c r="BL54" s="24">
        <f t="shared" si="46"/>
        <v>351052</v>
      </c>
      <c r="BM54" s="24">
        <f t="shared" si="46"/>
        <v>360322</v>
      </c>
      <c r="BN54" s="24">
        <f t="shared" si="46"/>
        <v>378301</v>
      </c>
      <c r="BO54" s="24">
        <f t="shared" si="46"/>
        <v>386924</v>
      </c>
      <c r="BP54" s="24">
        <f t="shared" si="46"/>
        <v>409868</v>
      </c>
      <c r="BQ54" s="24">
        <f t="shared" si="46"/>
        <v>446905</v>
      </c>
      <c r="BR54" s="24">
        <f t="shared" si="46"/>
        <v>485286</v>
      </c>
      <c r="BS54" s="24">
        <f t="shared" si="46"/>
        <v>469398</v>
      </c>
      <c r="BT54" s="24">
        <f>BT53</f>
        <v>519913</v>
      </c>
      <c r="BU54" s="24">
        <f>BU53</f>
        <v>584358</v>
      </c>
      <c r="BV54" s="24">
        <f>BV53</f>
        <v>649477</v>
      </c>
    </row>
    <row r="55" spans="1:74" ht="4.1500000000000004" customHeight="1" x14ac:dyDescent="0.35">
      <c r="A55" s="19"/>
      <c r="B55" s="20"/>
      <c r="C55" s="21"/>
      <c r="D55" s="14"/>
      <c r="E55" s="22"/>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O55" s="24"/>
      <c r="BP55" s="24"/>
      <c r="BQ55" s="24"/>
      <c r="BR55" s="24"/>
      <c r="BS55" s="24"/>
      <c r="BT55" s="24"/>
      <c r="BU55" s="24"/>
    </row>
    <row r="56" spans="1:74" x14ac:dyDescent="0.35">
      <c r="A56" s="47" t="s">
        <v>434</v>
      </c>
      <c r="C56" s="21"/>
      <c r="D56" s="20"/>
    </row>
    <row r="57" spans="1:74" x14ac:dyDescent="0.35">
      <c r="A57" s="53" t="s">
        <v>444</v>
      </c>
      <c r="B57" s="9" t="s">
        <v>71</v>
      </c>
      <c r="C57" s="85" t="s">
        <v>6</v>
      </c>
      <c r="D57" s="52" t="s">
        <v>443</v>
      </c>
      <c r="E57" s="24">
        <v>1802</v>
      </c>
      <c r="F57" s="24">
        <v>1874</v>
      </c>
      <c r="G57" s="24">
        <v>2006</v>
      </c>
      <c r="H57" s="24">
        <v>2202</v>
      </c>
      <c r="I57" s="24">
        <v>2326</v>
      </c>
      <c r="J57" s="24">
        <v>2268</v>
      </c>
      <c r="K57" s="24">
        <v>2506</v>
      </c>
      <c r="L57" s="24">
        <v>2852</v>
      </c>
      <c r="M57" s="24">
        <v>2836</v>
      </c>
      <c r="N57" s="24">
        <v>2882</v>
      </c>
      <c r="O57" s="24">
        <v>3220</v>
      </c>
      <c r="P57" s="24">
        <v>3788</v>
      </c>
      <c r="Q57" s="24"/>
      <c r="R57" s="24"/>
      <c r="S57" s="24"/>
      <c r="T57" s="24"/>
      <c r="U57" s="24"/>
      <c r="V57" s="24"/>
      <c r="W57" s="24"/>
      <c r="X57" s="24"/>
      <c r="Y57" s="24"/>
      <c r="Z57" s="24"/>
      <c r="AA57" s="24"/>
    </row>
    <row r="58" spans="1:74" x14ac:dyDescent="0.35">
      <c r="A58" s="53" t="s">
        <v>445</v>
      </c>
      <c r="B58" s="9" t="s">
        <v>71</v>
      </c>
      <c r="C58" s="85" t="s">
        <v>6</v>
      </c>
      <c r="D58" s="51" t="s">
        <v>443</v>
      </c>
      <c r="J58" s="24">
        <v>2269</v>
      </c>
      <c r="K58" s="24">
        <v>2506</v>
      </c>
      <c r="L58" s="24">
        <v>2851</v>
      </c>
      <c r="M58" s="24">
        <v>2836</v>
      </c>
      <c r="N58" s="24">
        <v>2882</v>
      </c>
      <c r="O58" s="24">
        <v>3220</v>
      </c>
      <c r="P58" s="24">
        <v>3788</v>
      </c>
      <c r="Q58" s="24">
        <v>4188</v>
      </c>
      <c r="R58" s="24">
        <v>4455</v>
      </c>
    </row>
    <row r="59" spans="1:74" x14ac:dyDescent="0.35">
      <c r="A59" s="53" t="s">
        <v>446</v>
      </c>
      <c r="B59" s="9" t="s">
        <v>71</v>
      </c>
      <c r="C59" s="85" t="s">
        <v>6</v>
      </c>
      <c r="D59" s="51" t="s">
        <v>443</v>
      </c>
      <c r="J59" s="24"/>
      <c r="K59" s="24"/>
      <c r="L59" s="24"/>
      <c r="M59" s="24"/>
      <c r="N59" s="24"/>
      <c r="O59" s="24">
        <v>3257</v>
      </c>
      <c r="P59" s="24">
        <v>3835</v>
      </c>
      <c r="Q59" s="24">
        <v>4238</v>
      </c>
      <c r="R59" s="24">
        <v>4516</v>
      </c>
      <c r="S59" s="24">
        <v>4983</v>
      </c>
      <c r="T59" s="24">
        <v>5567</v>
      </c>
      <c r="U59" s="24">
        <v>6424</v>
      </c>
      <c r="V59" s="24">
        <v>7248</v>
      </c>
      <c r="W59" s="24">
        <v>7963</v>
      </c>
      <c r="X59" s="24">
        <v>8488</v>
      </c>
      <c r="Y59" s="24">
        <v>10938</v>
      </c>
    </row>
    <row r="60" spans="1:74" x14ac:dyDescent="0.35">
      <c r="A60" s="53" t="s">
        <v>447</v>
      </c>
      <c r="B60" s="9" t="s">
        <v>71</v>
      </c>
      <c r="C60" s="85" t="s">
        <v>6</v>
      </c>
      <c r="D60" s="51" t="s">
        <v>443</v>
      </c>
      <c r="J60" s="24"/>
      <c r="K60" s="24"/>
      <c r="L60" s="24"/>
      <c r="M60" s="24"/>
      <c r="N60" s="24"/>
      <c r="O60" s="24"/>
      <c r="P60" s="24"/>
      <c r="Q60" s="24"/>
      <c r="R60" s="24"/>
      <c r="AH60" s="24">
        <v>41197</v>
      </c>
      <c r="AI60" s="24">
        <v>45015</v>
      </c>
      <c r="AJ60" s="24">
        <v>53211</v>
      </c>
      <c r="AK60" s="24">
        <v>59157</v>
      </c>
      <c r="AL60" s="24">
        <v>66679</v>
      </c>
      <c r="AM60" s="24">
        <v>75392</v>
      </c>
      <c r="AN60" s="24">
        <v>84027</v>
      </c>
      <c r="AO60" s="24">
        <v>91366</v>
      </c>
      <c r="AP60" s="24">
        <v>93518</v>
      </c>
      <c r="AQ60" s="24">
        <v>88265</v>
      </c>
      <c r="AR60" s="24">
        <v>90953</v>
      </c>
    </row>
    <row r="61" spans="1:74" x14ac:dyDescent="0.35">
      <c r="A61" s="53" t="s">
        <v>448</v>
      </c>
      <c r="B61" s="9" t="s">
        <v>71</v>
      </c>
      <c r="C61" s="85" t="s">
        <v>6</v>
      </c>
      <c r="D61" s="51" t="s">
        <v>443</v>
      </c>
      <c r="L61" s="24">
        <v>2851</v>
      </c>
      <c r="M61" s="24">
        <v>2862</v>
      </c>
      <c r="N61" s="24">
        <v>2915</v>
      </c>
      <c r="O61" s="24">
        <v>3257</v>
      </c>
      <c r="P61" s="24">
        <v>3835</v>
      </c>
      <c r="Q61" s="24">
        <v>4209</v>
      </c>
      <c r="R61" s="24">
        <v>4485</v>
      </c>
      <c r="S61" s="24">
        <v>4952</v>
      </c>
      <c r="T61" s="24">
        <v>5533</v>
      </c>
      <c r="U61" s="24">
        <v>6391</v>
      </c>
      <c r="V61" s="24">
        <v>7221</v>
      </c>
      <c r="W61" s="24">
        <v>7934</v>
      </c>
      <c r="X61" s="24">
        <v>8468</v>
      </c>
      <c r="Y61" s="24">
        <v>10907</v>
      </c>
      <c r="Z61" s="24">
        <v>14211</v>
      </c>
      <c r="AA61" s="24">
        <v>16933</v>
      </c>
      <c r="AB61" s="24">
        <v>19783</v>
      </c>
      <c r="AC61" s="24">
        <v>21469</v>
      </c>
      <c r="AD61" s="24">
        <v>23514</v>
      </c>
      <c r="AE61" s="24">
        <v>27539</v>
      </c>
      <c r="AF61" s="24">
        <v>32769</v>
      </c>
      <c r="AG61" s="24">
        <v>38058</v>
      </c>
      <c r="AH61" s="24">
        <v>41239</v>
      </c>
      <c r="AI61" s="24">
        <v>45065</v>
      </c>
      <c r="AJ61" s="24">
        <v>53208</v>
      </c>
      <c r="AK61" s="24">
        <v>59248</v>
      </c>
      <c r="AL61" s="24">
        <v>66881</v>
      </c>
      <c r="AM61" s="24">
        <v>75465</v>
      </c>
      <c r="AN61" s="24">
        <v>83897</v>
      </c>
      <c r="AO61" s="24">
        <v>91343</v>
      </c>
      <c r="AP61" s="24">
        <v>93225</v>
      </c>
      <c r="AQ61" s="24">
        <v>87970</v>
      </c>
      <c r="AR61" s="24">
        <v>89434</v>
      </c>
      <c r="AS61" s="24">
        <v>94024</v>
      </c>
      <c r="AT61" s="24">
        <v>105687</v>
      </c>
      <c r="AU61" s="24">
        <v>116386</v>
      </c>
      <c r="AV61" s="24">
        <v>125815</v>
      </c>
    </row>
    <row r="62" spans="1:74" x14ac:dyDescent="0.35">
      <c r="A62" s="53" t="s">
        <v>449</v>
      </c>
      <c r="B62" s="9" t="s">
        <v>71</v>
      </c>
      <c r="C62" s="85"/>
      <c r="D62" s="51" t="s">
        <v>443</v>
      </c>
      <c r="E62" s="24"/>
      <c r="F62" s="24"/>
      <c r="G62" s="24"/>
      <c r="H62" s="24"/>
      <c r="I62" s="24"/>
      <c r="J62" s="24"/>
      <c r="K62" s="24"/>
      <c r="L62" s="24"/>
      <c r="M62" s="24"/>
      <c r="N62" s="24"/>
      <c r="O62" s="24"/>
      <c r="P62" s="24"/>
      <c r="Q62" s="24"/>
      <c r="R62" s="24"/>
      <c r="S62" s="24"/>
      <c r="T62" s="24"/>
      <c r="U62" s="24"/>
      <c r="V62" s="251">
        <f>'[1]Table 1'!F11</f>
        <v>7193</v>
      </c>
      <c r="W62" s="251">
        <f>'[1]Table 1'!G11</f>
        <v>7895</v>
      </c>
      <c r="X62" s="251">
        <f>'[1]Table 1'!H11</f>
        <v>8411</v>
      </c>
      <c r="Y62" s="251">
        <f>'[1]Table 1'!I11</f>
        <v>10832</v>
      </c>
      <c r="Z62" s="251">
        <f>'[1]Table 1'!J11</f>
        <v>14141</v>
      </c>
      <c r="AA62" s="251">
        <f>'[1]Table 1'!K11</f>
        <v>16920</v>
      </c>
      <c r="AB62" s="251">
        <f>'[1]Table 1'!L11</f>
        <v>19714</v>
      </c>
      <c r="AC62" s="251">
        <f>'[1]Table 1'!M11</f>
        <v>21428</v>
      </c>
      <c r="AD62" s="251">
        <f>'[1]Table 1'!N11</f>
        <v>23409</v>
      </c>
      <c r="AE62" s="251">
        <f>'[1]Table 1'!O11</f>
        <v>27473</v>
      </c>
      <c r="AF62" s="251">
        <f>'[1]Table 1'!P11</f>
        <v>32641</v>
      </c>
      <c r="AG62" s="251">
        <f>'[1]Table 1'!Q11</f>
        <v>37880</v>
      </c>
      <c r="AH62" s="251">
        <f>'[1]Table 1'!R11</f>
        <v>41025</v>
      </c>
      <c r="AI62" s="251">
        <f>'[1]Table 1'!S11</f>
        <v>44849</v>
      </c>
      <c r="AJ62" s="251">
        <f>'[1]Table 1'!T11</f>
        <v>52970</v>
      </c>
      <c r="AK62" s="251">
        <f>'[1]Table 1'!U11</f>
        <v>58841</v>
      </c>
      <c r="AL62" s="251">
        <f>'[1]Table 1'!V11</f>
        <v>66467</v>
      </c>
      <c r="AM62" s="251">
        <f>'[1]Table 1'!W11</f>
        <v>75076</v>
      </c>
      <c r="AN62" s="251">
        <f>'[1]Table 1'!X11</f>
        <v>83452</v>
      </c>
      <c r="AO62" s="251">
        <f>'[1]Table 1'!Y11</f>
        <v>90773</v>
      </c>
      <c r="AP62" s="251">
        <f>'[1]Table 1'!Z11</f>
        <v>92739</v>
      </c>
      <c r="AQ62" s="251">
        <f>'[1]Table 1'!AA11</f>
        <v>87364</v>
      </c>
      <c r="AR62" s="251">
        <f>'[1]Table 1'!AB11</f>
        <v>88760</v>
      </c>
      <c r="AS62" s="251">
        <f>'[1]Table 1'!AC11</f>
        <v>93362</v>
      </c>
      <c r="AT62" s="251">
        <f>'[1]Table 1'!AD11</f>
        <v>104921</v>
      </c>
      <c r="AU62" s="251">
        <f>'[1]Table 1'!AE11</f>
        <v>115700</v>
      </c>
      <c r="AV62" s="251">
        <f>'[1]Table 1'!AF11</f>
        <v>124559</v>
      </c>
      <c r="AW62" s="251">
        <f>'[1]Table 1'!AG11</f>
        <v>130984</v>
      </c>
      <c r="AX62" s="251">
        <f>'[1]Table 1'!AH11</f>
        <v>138420</v>
      </c>
      <c r="AY62" s="251">
        <f>'[1]Table 1'!AI11</f>
        <v>151313</v>
      </c>
      <c r="AZ62" s="251">
        <f>'[1]Table 1'!AJ11</f>
        <v>170354</v>
      </c>
      <c r="BA62" s="251">
        <f>'[1]Table 1'!AK11</f>
        <v>175371</v>
      </c>
      <c r="BB62" s="251">
        <f>'[1]Table 1'!AL11</f>
        <v>192391</v>
      </c>
      <c r="BC62" s="251">
        <f>'[1]Table 1'!AM11</f>
        <v>206734</v>
      </c>
      <c r="BD62" s="251">
        <f>'[1]Table 1'!AN11</f>
        <v>223986</v>
      </c>
      <c r="BE62" s="251">
        <f>'[1]Table 1'!AO11</f>
        <v>241987</v>
      </c>
      <c r="BF62" s="251">
        <f>'[1]Table 1'!AP11</f>
        <v>258252</v>
      </c>
      <c r="BG62" s="251">
        <f>'[1]Table 1'!AQ11</f>
        <v>279317</v>
      </c>
      <c r="BH62" s="251">
        <f>'[1]Table 1'!AR11</f>
        <v>273674</v>
      </c>
      <c r="BI62" s="251">
        <f>'[1]Table 1'!AS11</f>
        <v>262167</v>
      </c>
      <c r="BJ62" s="251">
        <f>'[1]Table 1'!AT11</f>
        <v>282106</v>
      </c>
      <c r="BK62" s="251">
        <f>'[1]Table 1'!AU11</f>
        <v>311269</v>
      </c>
      <c r="BL62" s="251">
        <f>'[1]Table 1'!AV11</f>
        <v>327835</v>
      </c>
      <c r="BM62" s="251">
        <f>'[1]Table 1'!AW11</f>
        <v>340283</v>
      </c>
      <c r="BN62" s="251">
        <f>'[1]Table 1'!AX11</f>
        <v>353927</v>
      </c>
      <c r="BO62" s="251">
        <f>'[1]Table 1'!AY11</f>
        <v>362445</v>
      </c>
      <c r="BP62" s="251">
        <f>'[1]Table 1'!AZ11</f>
        <v>379336</v>
      </c>
      <c r="BQ62" s="251">
        <f>'[1]Table 1'!BA11</f>
        <v>418118</v>
      </c>
      <c r="BR62" s="251">
        <f>'[1]Table 1'!BB11</f>
        <v>448654</v>
      </c>
      <c r="BS62" s="251">
        <f>'[1]Table 1'!BC11</f>
        <v>431854</v>
      </c>
      <c r="BT62" s="251">
        <f>'[1]Table 1'!BD11</f>
        <v>473941</v>
      </c>
      <c r="BU62" s="251">
        <f>'[1]Table 1'!BE11</f>
        <v>536586</v>
      </c>
      <c r="BV62" s="251">
        <f>'[1]Table 1'!BF11</f>
        <v>601300</v>
      </c>
    </row>
    <row r="63" spans="1:74" x14ac:dyDescent="0.35">
      <c r="A63" s="53" t="s">
        <v>450</v>
      </c>
      <c r="B63" s="9" t="s">
        <v>71</v>
      </c>
      <c r="C63" s="85"/>
      <c r="E63" s="24">
        <f t="shared" ref="E63:BP63" si="47">E54-E72</f>
        <v>1817.0364910586438</v>
      </c>
      <c r="F63" s="24">
        <f t="shared" si="47"/>
        <v>1886.8401877061679</v>
      </c>
      <c r="G63" s="24">
        <f t="shared" si="47"/>
        <v>2017.203399690733</v>
      </c>
      <c r="H63" s="24">
        <f t="shared" si="47"/>
        <v>2211.2117046316234</v>
      </c>
      <c r="I63" s="24">
        <f t="shared" si="47"/>
        <v>2336.5890939664346</v>
      </c>
      <c r="J63" s="24">
        <f t="shared" si="47"/>
        <v>2270.0319655030385</v>
      </c>
      <c r="K63" s="24">
        <f t="shared" si="47"/>
        <v>2515.1717169701051</v>
      </c>
      <c r="L63" s="24">
        <f t="shared" si="47"/>
        <v>2837.9081292078222</v>
      </c>
      <c r="M63" s="24">
        <f t="shared" si="47"/>
        <v>2838.1926730201776</v>
      </c>
      <c r="N63" s="24">
        <f t="shared" si="47"/>
        <v>2882.9016948331164</v>
      </c>
      <c r="O63" s="24">
        <f t="shared" si="47"/>
        <v>3226.6834730603073</v>
      </c>
      <c r="P63" s="24">
        <f t="shared" si="47"/>
        <v>3808.2373154623383</v>
      </c>
      <c r="Q63" s="24">
        <f t="shared" si="47"/>
        <v>4179.6569574793939</v>
      </c>
      <c r="R63" s="24">
        <f t="shared" si="47"/>
        <v>4453.2616216358683</v>
      </c>
      <c r="S63" s="24">
        <f t="shared" si="47"/>
        <v>4925.0861528594769</v>
      </c>
      <c r="T63" s="24">
        <f t="shared" si="47"/>
        <v>5505.506682352061</v>
      </c>
      <c r="U63" s="24">
        <f t="shared" si="47"/>
        <v>6367.3330974950604</v>
      </c>
      <c r="V63" s="24">
        <f t="shared" si="47"/>
        <v>7193</v>
      </c>
      <c r="W63" s="24">
        <f t="shared" si="47"/>
        <v>7895</v>
      </c>
      <c r="X63" s="24">
        <f t="shared" si="47"/>
        <v>8411</v>
      </c>
      <c r="Y63" s="24">
        <f t="shared" si="47"/>
        <v>10832</v>
      </c>
      <c r="Z63" s="24">
        <f t="shared" si="47"/>
        <v>14141</v>
      </c>
      <c r="AA63" s="24">
        <f t="shared" si="47"/>
        <v>16920</v>
      </c>
      <c r="AB63" s="24">
        <f t="shared" si="47"/>
        <v>19714</v>
      </c>
      <c r="AC63" s="24">
        <f t="shared" si="47"/>
        <v>21428</v>
      </c>
      <c r="AD63" s="24">
        <f t="shared" si="47"/>
        <v>23409</v>
      </c>
      <c r="AE63" s="24">
        <f t="shared" si="47"/>
        <v>27473</v>
      </c>
      <c r="AF63" s="24">
        <f t="shared" si="47"/>
        <v>32641</v>
      </c>
      <c r="AG63" s="24">
        <f t="shared" si="47"/>
        <v>37880</v>
      </c>
      <c r="AH63" s="24">
        <f t="shared" si="47"/>
        <v>41025</v>
      </c>
      <c r="AI63" s="24">
        <f t="shared" si="47"/>
        <v>44849</v>
      </c>
      <c r="AJ63" s="24">
        <f t="shared" si="47"/>
        <v>52970</v>
      </c>
      <c r="AK63" s="24">
        <f t="shared" si="47"/>
        <v>58841</v>
      </c>
      <c r="AL63" s="24">
        <f t="shared" si="47"/>
        <v>66467</v>
      </c>
      <c r="AM63" s="24">
        <f t="shared" si="47"/>
        <v>75076</v>
      </c>
      <c r="AN63" s="24">
        <f t="shared" si="47"/>
        <v>83452</v>
      </c>
      <c r="AO63" s="24">
        <f t="shared" si="47"/>
        <v>90773</v>
      </c>
      <c r="AP63" s="24">
        <f t="shared" si="47"/>
        <v>92739</v>
      </c>
      <c r="AQ63" s="24">
        <f t="shared" si="47"/>
        <v>87364</v>
      </c>
      <c r="AR63" s="24">
        <f t="shared" si="47"/>
        <v>88760</v>
      </c>
      <c r="AS63" s="24">
        <f t="shared" si="47"/>
        <v>93362</v>
      </c>
      <c r="AT63" s="24">
        <f t="shared" si="47"/>
        <v>104921</v>
      </c>
      <c r="AU63" s="24">
        <f t="shared" si="47"/>
        <v>115700</v>
      </c>
      <c r="AV63" s="24">
        <f t="shared" si="47"/>
        <v>124559</v>
      </c>
      <c r="AW63" s="24">
        <f t="shared" si="47"/>
        <v>130984</v>
      </c>
      <c r="AX63" s="24">
        <f t="shared" si="47"/>
        <v>138420</v>
      </c>
      <c r="AY63" s="24">
        <f t="shared" si="47"/>
        <v>151312</v>
      </c>
      <c r="AZ63" s="24">
        <f t="shared" si="47"/>
        <v>170355</v>
      </c>
      <c r="BA63" s="24">
        <f t="shared" si="47"/>
        <v>175370</v>
      </c>
      <c r="BB63" s="24">
        <f t="shared" si="47"/>
        <v>192391</v>
      </c>
      <c r="BC63" s="24">
        <f t="shared" si="47"/>
        <v>206734</v>
      </c>
      <c r="BD63" s="24">
        <f t="shared" si="47"/>
        <v>223985</v>
      </c>
      <c r="BE63" s="24">
        <f t="shared" si="47"/>
        <v>241987</v>
      </c>
      <c r="BF63" s="24">
        <f t="shared" si="47"/>
        <v>258252</v>
      </c>
      <c r="BG63" s="24">
        <f t="shared" si="47"/>
        <v>279317</v>
      </c>
      <c r="BH63" s="24">
        <f t="shared" si="47"/>
        <v>273674</v>
      </c>
      <c r="BI63" s="24">
        <f t="shared" si="47"/>
        <v>262167</v>
      </c>
      <c r="BJ63" s="24">
        <f t="shared" si="47"/>
        <v>282106</v>
      </c>
      <c r="BK63" s="24">
        <f t="shared" si="47"/>
        <v>311268</v>
      </c>
      <c r="BL63" s="24">
        <f t="shared" si="47"/>
        <v>327834</v>
      </c>
      <c r="BM63" s="24">
        <f t="shared" si="47"/>
        <v>340284</v>
      </c>
      <c r="BN63" s="24">
        <f t="shared" si="47"/>
        <v>353927</v>
      </c>
      <c r="BO63" s="24">
        <f t="shared" si="47"/>
        <v>362444</v>
      </c>
      <c r="BP63" s="24">
        <f t="shared" si="47"/>
        <v>379336</v>
      </c>
      <c r="BQ63" s="24">
        <f t="shared" ref="BQ63:BT63" si="48">BQ54-BQ72</f>
        <v>418118</v>
      </c>
      <c r="BR63" s="24">
        <f t="shared" si="48"/>
        <v>448655</v>
      </c>
      <c r="BS63" s="24">
        <f t="shared" si="48"/>
        <v>431854</v>
      </c>
      <c r="BT63" s="24">
        <f t="shared" si="48"/>
        <v>473941</v>
      </c>
      <c r="BU63" s="24">
        <f>BU54-BU72</f>
        <v>536586</v>
      </c>
      <c r="BV63" s="24">
        <f>BV54-BV72</f>
        <v>601300</v>
      </c>
    </row>
    <row r="64" spans="1:74" ht="4.1500000000000004" customHeight="1" x14ac:dyDescent="0.35">
      <c r="A64" s="26"/>
      <c r="B64" s="20"/>
      <c r="C64" s="211"/>
      <c r="D64" s="14"/>
      <c r="E64" s="22"/>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O64" s="24"/>
      <c r="BP64" s="24"/>
      <c r="BQ64" s="24"/>
      <c r="BR64" s="24"/>
      <c r="BS64" s="24"/>
      <c r="BT64" s="24"/>
      <c r="BU64" s="24"/>
    </row>
    <row r="65" spans="1:74" x14ac:dyDescent="0.35">
      <c r="A65" s="47" t="s">
        <v>435</v>
      </c>
      <c r="C65" s="211"/>
      <c r="D65" s="20"/>
    </row>
    <row r="66" spans="1:74" x14ac:dyDescent="0.35">
      <c r="A66" s="53" t="s">
        <v>444</v>
      </c>
      <c r="B66" s="9" t="s">
        <v>71</v>
      </c>
      <c r="C66" s="85" t="s">
        <v>6</v>
      </c>
      <c r="D66" s="52" t="s">
        <v>443</v>
      </c>
      <c r="E66" s="24">
        <v>140</v>
      </c>
      <c r="F66" s="24">
        <v>166</v>
      </c>
      <c r="G66" s="24">
        <v>186</v>
      </c>
      <c r="H66" s="24">
        <v>216</v>
      </c>
      <c r="I66" s="24">
        <v>246</v>
      </c>
      <c r="J66" s="24">
        <v>278</v>
      </c>
      <c r="K66" s="24">
        <v>312</v>
      </c>
      <c r="L66" s="24">
        <v>362</v>
      </c>
      <c r="M66" s="24">
        <v>410</v>
      </c>
      <c r="N66" s="24">
        <v>482</v>
      </c>
      <c r="O66" s="24">
        <v>506</v>
      </c>
      <c r="P66" s="24">
        <v>574</v>
      </c>
      <c r="Q66" s="24"/>
      <c r="R66" s="24"/>
      <c r="S66" s="24"/>
      <c r="T66" s="24"/>
      <c r="U66" s="24"/>
      <c r="V66" s="24"/>
      <c r="W66" s="24"/>
      <c r="X66" s="24"/>
      <c r="Y66" s="24"/>
      <c r="Z66" s="24"/>
      <c r="AA66" s="24"/>
    </row>
    <row r="67" spans="1:74" x14ac:dyDescent="0.35">
      <c r="A67" s="53" t="s">
        <v>445</v>
      </c>
      <c r="B67" s="9" t="s">
        <v>71</v>
      </c>
      <c r="C67" s="85" t="s">
        <v>6</v>
      </c>
      <c r="D67" s="51" t="s">
        <v>443</v>
      </c>
      <c r="J67" s="24">
        <v>277</v>
      </c>
      <c r="K67" s="24">
        <v>312</v>
      </c>
      <c r="L67" s="24">
        <v>364</v>
      </c>
      <c r="M67" s="24">
        <v>406</v>
      </c>
      <c r="N67" s="24">
        <v>477</v>
      </c>
      <c r="O67" s="24">
        <v>510</v>
      </c>
      <c r="P67" s="24">
        <v>574</v>
      </c>
      <c r="Q67" s="24">
        <v>612</v>
      </c>
      <c r="R67" s="24">
        <v>638</v>
      </c>
    </row>
    <row r="68" spans="1:74" x14ac:dyDescent="0.35">
      <c r="A68" s="53" t="s">
        <v>446</v>
      </c>
      <c r="B68" s="9" t="s">
        <v>71</v>
      </c>
      <c r="C68" s="85" t="s">
        <v>6</v>
      </c>
      <c r="D68" s="51" t="s">
        <v>443</v>
      </c>
      <c r="J68" s="24"/>
      <c r="K68" s="24"/>
      <c r="L68" s="24"/>
      <c r="M68" s="24"/>
      <c r="N68" s="24"/>
      <c r="O68" s="24">
        <v>468</v>
      </c>
      <c r="P68" s="24">
        <v>514</v>
      </c>
      <c r="Q68" s="24">
        <v>565</v>
      </c>
      <c r="R68" s="24">
        <v>605</v>
      </c>
      <c r="S68" s="24">
        <v>633</v>
      </c>
      <c r="T68" s="24">
        <v>699</v>
      </c>
      <c r="U68" s="24">
        <v>772</v>
      </c>
      <c r="V68" s="24">
        <v>877</v>
      </c>
      <c r="W68" s="24">
        <v>982</v>
      </c>
      <c r="X68" s="24">
        <v>1030</v>
      </c>
      <c r="Y68" s="24">
        <v>1064</v>
      </c>
    </row>
    <row r="69" spans="1:74" x14ac:dyDescent="0.35">
      <c r="A69" s="53" t="s">
        <v>447</v>
      </c>
      <c r="B69" s="9" t="s">
        <v>71</v>
      </c>
      <c r="C69" s="85" t="s">
        <v>6</v>
      </c>
      <c r="D69" s="51" t="s">
        <v>443</v>
      </c>
      <c r="J69" s="24"/>
      <c r="K69" s="24"/>
      <c r="L69" s="24"/>
      <c r="M69" s="24"/>
      <c r="N69" s="24"/>
      <c r="O69" s="24"/>
      <c r="P69" s="24"/>
      <c r="Q69" s="24"/>
      <c r="R69" s="24"/>
      <c r="AH69" s="24">
        <v>3682</v>
      </c>
      <c r="AI69" s="24">
        <v>4285</v>
      </c>
      <c r="AJ69" s="24">
        <v>4768</v>
      </c>
      <c r="AK69" s="24">
        <v>6067</v>
      </c>
      <c r="AL69" s="24">
        <v>6787</v>
      </c>
      <c r="AM69" s="24">
        <v>6073</v>
      </c>
      <c r="AN69" s="24">
        <v>4686</v>
      </c>
      <c r="AO69" s="24">
        <v>4505</v>
      </c>
      <c r="AP69" s="24">
        <v>4419</v>
      </c>
      <c r="AQ69" s="24">
        <v>5033</v>
      </c>
      <c r="AR69" s="24"/>
    </row>
    <row r="70" spans="1:74" x14ac:dyDescent="0.35">
      <c r="A70" s="53" t="s">
        <v>448</v>
      </c>
      <c r="B70" s="9" t="s">
        <v>71</v>
      </c>
      <c r="C70" s="85" t="s">
        <v>6</v>
      </c>
      <c r="D70" s="51" t="s">
        <v>443</v>
      </c>
      <c r="L70" s="24">
        <v>353</v>
      </c>
      <c r="M70" s="24">
        <v>400</v>
      </c>
      <c r="N70" s="24">
        <v>441</v>
      </c>
      <c r="O70" s="24">
        <v>469</v>
      </c>
      <c r="P70" s="24">
        <v>514</v>
      </c>
      <c r="Q70" s="24">
        <v>564</v>
      </c>
      <c r="R70" s="24">
        <v>603</v>
      </c>
      <c r="S70" s="24">
        <v>631</v>
      </c>
      <c r="T70" s="24">
        <v>694</v>
      </c>
      <c r="U70" s="24">
        <v>767</v>
      </c>
      <c r="V70" s="24">
        <v>872</v>
      </c>
      <c r="W70" s="24">
        <v>979</v>
      </c>
      <c r="X70" s="24">
        <v>1003</v>
      </c>
      <c r="Y70" s="24">
        <v>1071</v>
      </c>
      <c r="Z70" s="24">
        <v>1221</v>
      </c>
      <c r="AA70" s="24">
        <v>1432</v>
      </c>
      <c r="AB70" s="24">
        <v>1763</v>
      </c>
      <c r="AC70" s="24">
        <v>2132</v>
      </c>
      <c r="AD70" s="24">
        <v>2300</v>
      </c>
      <c r="AE70" s="24">
        <v>2255</v>
      </c>
      <c r="AF70" s="24">
        <v>2551</v>
      </c>
      <c r="AG70" s="24">
        <v>2952</v>
      </c>
      <c r="AH70" s="24">
        <v>3640</v>
      </c>
      <c r="AI70" s="24">
        <v>4243</v>
      </c>
      <c r="AJ70" s="24">
        <v>4782</v>
      </c>
      <c r="AK70" s="24">
        <v>6030</v>
      </c>
      <c r="AL70" s="24">
        <v>6672</v>
      </c>
      <c r="AM70" s="24">
        <v>6093</v>
      </c>
      <c r="AN70" s="24">
        <v>4899</v>
      </c>
      <c r="AO70" s="24">
        <v>4651</v>
      </c>
      <c r="AP70" s="24">
        <v>4867</v>
      </c>
      <c r="AQ70" s="24">
        <v>5539</v>
      </c>
      <c r="AR70" s="24">
        <v>5627</v>
      </c>
      <c r="AS70" s="24">
        <v>6722</v>
      </c>
      <c r="AT70" s="24">
        <v>4743</v>
      </c>
      <c r="AU70" s="24">
        <v>5302</v>
      </c>
      <c r="AV70" s="24">
        <v>5216</v>
      </c>
    </row>
    <row r="71" spans="1:74" x14ac:dyDescent="0.35">
      <c r="A71" s="53" t="s">
        <v>449</v>
      </c>
      <c r="B71" s="9" t="s">
        <v>71</v>
      </c>
      <c r="D71" s="51" t="s">
        <v>443</v>
      </c>
      <c r="U71" s="24"/>
      <c r="V71" s="251">
        <f>'[1]Table 1'!F14</f>
        <v>1097</v>
      </c>
      <c r="W71" s="251">
        <f>'[1]Table 1'!G14</f>
        <v>1240</v>
      </c>
      <c r="X71" s="251">
        <f>'[1]Table 1'!H14</f>
        <v>1324</v>
      </c>
      <c r="Y71" s="251">
        <f>'[1]Table 1'!I14</f>
        <v>1396</v>
      </c>
      <c r="Z71" s="251">
        <f>'[1]Table 1'!J14</f>
        <v>1502</v>
      </c>
      <c r="AA71" s="251">
        <f>'[1]Table 1'!K14</f>
        <v>1807</v>
      </c>
      <c r="AB71" s="251">
        <f>'[1]Table 1'!L14</f>
        <v>2176</v>
      </c>
      <c r="AC71" s="251">
        <f>'[1]Table 1'!M14</f>
        <v>2591</v>
      </c>
      <c r="AD71" s="251">
        <f>'[1]Table 1'!N14</f>
        <v>2720</v>
      </c>
      <c r="AE71" s="251">
        <f>'[1]Table 1'!O14</f>
        <v>2848</v>
      </c>
      <c r="AF71" s="251">
        <f>'[1]Table 1'!P14</f>
        <v>3352</v>
      </c>
      <c r="AG71" s="251">
        <f>'[1]Table 1'!Q14</f>
        <v>3619</v>
      </c>
      <c r="AH71" s="251">
        <f>'[1]Table 1'!R14</f>
        <v>4438</v>
      </c>
      <c r="AI71" s="251">
        <f>'[1]Table 1'!S14</f>
        <v>5132</v>
      </c>
      <c r="AJ71" s="251">
        <f>'[1]Table 1'!T14</f>
        <v>5847</v>
      </c>
      <c r="AK71" s="251">
        <f>'[1]Table 1'!U14</f>
        <v>7365</v>
      </c>
      <c r="AL71" s="251">
        <f>'[1]Table 1'!V14</f>
        <v>8257</v>
      </c>
      <c r="AM71" s="251">
        <f>'[1]Table 1'!W14</f>
        <v>8415</v>
      </c>
      <c r="AN71" s="251">
        <f>'[1]Table 1'!X14</f>
        <v>7296</v>
      </c>
      <c r="AO71" s="251">
        <f>'[1]Table 1'!Y14</f>
        <v>7852</v>
      </c>
      <c r="AP71" s="251">
        <f>'[1]Table 1'!Z14</f>
        <v>7488</v>
      </c>
      <c r="AQ71" s="251">
        <f>'[1]Table 1'!AA14</f>
        <v>8476</v>
      </c>
      <c r="AR71" s="251">
        <f>'[1]Table 1'!AB14</f>
        <v>8873</v>
      </c>
      <c r="AS71" s="251">
        <f>'[1]Table 1'!AC14</f>
        <v>10462</v>
      </c>
      <c r="AT71" s="251">
        <f>'[1]Table 1'!AD14</f>
        <v>8537</v>
      </c>
      <c r="AU71" s="251">
        <f>'[1]Table 1'!AE14</f>
        <v>8729</v>
      </c>
      <c r="AV71" s="251">
        <f>'[1]Table 1'!AF14</f>
        <v>9033</v>
      </c>
      <c r="AW71" s="251">
        <f>'[1]Table 1'!AG14</f>
        <v>9752</v>
      </c>
      <c r="AX71" s="251">
        <f>'[1]Table 1'!AH14</f>
        <v>13643</v>
      </c>
      <c r="AY71" s="251">
        <f>'[1]Table 1'!AI14</f>
        <v>14887</v>
      </c>
      <c r="AZ71" s="251">
        <f>'[1]Table 1'!AJ14</f>
        <v>12641</v>
      </c>
      <c r="BA71" s="251">
        <f>'[1]Table 1'!AK14</f>
        <v>12218</v>
      </c>
      <c r="BB71" s="251">
        <f>'[1]Table 1'!AL14</f>
        <v>12222</v>
      </c>
      <c r="BC71" s="251">
        <f>'[1]Table 1'!AM14</f>
        <v>11041</v>
      </c>
      <c r="BD71" s="251">
        <f>'[1]Table 1'!AN14</f>
        <v>11999</v>
      </c>
      <c r="BE71" s="251">
        <f>'[1]Table 1'!AO14</f>
        <v>13956</v>
      </c>
      <c r="BF71" s="251">
        <f>'[1]Table 1'!AP14</f>
        <v>14385</v>
      </c>
      <c r="BG71" s="251">
        <f>'[1]Table 1'!AQ14</f>
        <v>15600</v>
      </c>
      <c r="BH71" s="251">
        <f>'[1]Table 1'!AR14</f>
        <v>18926</v>
      </c>
      <c r="BI71" s="251">
        <f>'[1]Table 1'!AS14</f>
        <v>22495</v>
      </c>
      <c r="BJ71" s="251">
        <f>'[1]Table 1'!AT14</f>
        <v>19918</v>
      </c>
      <c r="BK71" s="251">
        <f>'[1]Table 1'!AU14</f>
        <v>18606</v>
      </c>
      <c r="BL71" s="251">
        <f>'[1]Table 1'!AV14</f>
        <v>23218</v>
      </c>
      <c r="BM71" s="251">
        <f>'[1]Table 1'!AW14</f>
        <v>20038</v>
      </c>
      <c r="BN71" s="251">
        <f>'[1]Table 1'!AX14</f>
        <v>24374</v>
      </c>
      <c r="BO71" s="251">
        <f>'[1]Table 1'!AY14</f>
        <v>24480</v>
      </c>
      <c r="BP71" s="251">
        <f>'[1]Table 1'!AZ14</f>
        <v>30532</v>
      </c>
      <c r="BQ71" s="251">
        <f>'[1]Table 1'!BA14</f>
        <v>28787</v>
      </c>
      <c r="BR71" s="251">
        <f>'[1]Table 1'!BB14</f>
        <v>36631</v>
      </c>
      <c r="BS71" s="251">
        <f>'[1]Table 1'!BC14</f>
        <v>37544</v>
      </c>
      <c r="BT71" s="251">
        <f>'[1]Table 1'!BD14</f>
        <v>45972</v>
      </c>
      <c r="BU71" s="251">
        <f>'[1]Table 1'!BE14</f>
        <v>47772</v>
      </c>
      <c r="BV71" s="251">
        <f>'[1]Table 1'!BF14</f>
        <v>48177</v>
      </c>
    </row>
    <row r="72" spans="1:74" x14ac:dyDescent="0.35">
      <c r="A72" s="53" t="s">
        <v>450</v>
      </c>
      <c r="B72" s="9" t="s">
        <v>71</v>
      </c>
      <c r="E72" s="24">
        <f>F72*E66/F66</f>
        <v>170.18703544574365</v>
      </c>
      <c r="F72" s="24">
        <f>G72*F66/G66</f>
        <v>201.79319917138176</v>
      </c>
      <c r="G72" s="24">
        <f>H72*G66/H66</f>
        <v>226.10563280648796</v>
      </c>
      <c r="H72" s="24">
        <f>I72*H66/I66</f>
        <v>262.57428325914731</v>
      </c>
      <c r="I72" s="24">
        <f>J72*I66/J66</f>
        <v>299.04293371180665</v>
      </c>
      <c r="J72" s="24">
        <f>K72*J67/K67</f>
        <v>337.94282752797659</v>
      </c>
      <c r="K72" s="24">
        <f>L72*K67/L67</f>
        <v>380.64318479685454</v>
      </c>
      <c r="L72" s="24">
        <f t="shared" ref="L72:U72" si="49">M72*L70/M70</f>
        <v>444.08371559633031</v>
      </c>
      <c r="M72" s="24">
        <f t="shared" si="49"/>
        <v>503.21100917431198</v>
      </c>
      <c r="N72" s="24">
        <f t="shared" si="49"/>
        <v>554.790137614679</v>
      </c>
      <c r="O72" s="24">
        <f t="shared" si="49"/>
        <v>590.01490825688086</v>
      </c>
      <c r="P72" s="24">
        <f t="shared" si="49"/>
        <v>646.62614678899092</v>
      </c>
      <c r="Q72" s="24">
        <f t="shared" si="49"/>
        <v>709.52752293577987</v>
      </c>
      <c r="R72" s="24">
        <f t="shared" si="49"/>
        <v>758.59059633027539</v>
      </c>
      <c r="S72" s="24">
        <f t="shared" si="49"/>
        <v>793.81536697247725</v>
      </c>
      <c r="T72" s="24">
        <f t="shared" si="49"/>
        <v>873.07110091743129</v>
      </c>
      <c r="U72" s="24">
        <f t="shared" si="49"/>
        <v>964.90711009174311</v>
      </c>
      <c r="V72" s="24">
        <f t="shared" ref="V72:BT72" si="50">V71</f>
        <v>1097</v>
      </c>
      <c r="W72" s="24">
        <f t="shared" si="50"/>
        <v>1240</v>
      </c>
      <c r="X72" s="24">
        <f t="shared" si="50"/>
        <v>1324</v>
      </c>
      <c r="Y72" s="24">
        <f t="shared" si="50"/>
        <v>1396</v>
      </c>
      <c r="Z72" s="24">
        <f t="shared" si="50"/>
        <v>1502</v>
      </c>
      <c r="AA72" s="24">
        <f t="shared" si="50"/>
        <v>1807</v>
      </c>
      <c r="AB72" s="24">
        <f t="shared" si="50"/>
        <v>2176</v>
      </c>
      <c r="AC72" s="24">
        <f t="shared" si="50"/>
        <v>2591</v>
      </c>
      <c r="AD72" s="24">
        <f t="shared" si="50"/>
        <v>2720</v>
      </c>
      <c r="AE72" s="24">
        <f t="shared" si="50"/>
        <v>2848</v>
      </c>
      <c r="AF72" s="24">
        <f t="shared" si="50"/>
        <v>3352</v>
      </c>
      <c r="AG72" s="24">
        <f t="shared" si="50"/>
        <v>3619</v>
      </c>
      <c r="AH72" s="24">
        <f t="shared" si="50"/>
        <v>4438</v>
      </c>
      <c r="AI72" s="24">
        <f t="shared" si="50"/>
        <v>5132</v>
      </c>
      <c r="AJ72" s="24">
        <f t="shared" si="50"/>
        <v>5847</v>
      </c>
      <c r="AK72" s="24">
        <f t="shared" si="50"/>
        <v>7365</v>
      </c>
      <c r="AL72" s="24">
        <f t="shared" si="50"/>
        <v>8257</v>
      </c>
      <c r="AM72" s="24">
        <f t="shared" si="50"/>
        <v>8415</v>
      </c>
      <c r="AN72" s="24">
        <f t="shared" si="50"/>
        <v>7296</v>
      </c>
      <c r="AO72" s="24">
        <f t="shared" si="50"/>
        <v>7852</v>
      </c>
      <c r="AP72" s="24">
        <f t="shared" si="50"/>
        <v>7488</v>
      </c>
      <c r="AQ72" s="24">
        <f t="shared" si="50"/>
        <v>8476</v>
      </c>
      <c r="AR72" s="24">
        <f t="shared" si="50"/>
        <v>8873</v>
      </c>
      <c r="AS72" s="24">
        <f t="shared" si="50"/>
        <v>10462</v>
      </c>
      <c r="AT72" s="24">
        <f t="shared" si="50"/>
        <v>8537</v>
      </c>
      <c r="AU72" s="24">
        <f t="shared" si="50"/>
        <v>8729</v>
      </c>
      <c r="AV72" s="24">
        <f t="shared" si="50"/>
        <v>9033</v>
      </c>
      <c r="AW72" s="24">
        <f t="shared" si="50"/>
        <v>9752</v>
      </c>
      <c r="AX72" s="24">
        <f t="shared" si="50"/>
        <v>13643</v>
      </c>
      <c r="AY72" s="24">
        <f t="shared" si="50"/>
        <v>14887</v>
      </c>
      <c r="AZ72" s="24">
        <f t="shared" si="50"/>
        <v>12641</v>
      </c>
      <c r="BA72" s="24">
        <f t="shared" si="50"/>
        <v>12218</v>
      </c>
      <c r="BB72" s="24">
        <f t="shared" si="50"/>
        <v>12222</v>
      </c>
      <c r="BC72" s="24">
        <f t="shared" si="50"/>
        <v>11041</v>
      </c>
      <c r="BD72" s="24">
        <f t="shared" si="50"/>
        <v>11999</v>
      </c>
      <c r="BE72" s="24">
        <f t="shared" si="50"/>
        <v>13956</v>
      </c>
      <c r="BF72" s="24">
        <f t="shared" si="50"/>
        <v>14385</v>
      </c>
      <c r="BG72" s="24">
        <f t="shared" si="50"/>
        <v>15600</v>
      </c>
      <c r="BH72" s="24">
        <f t="shared" si="50"/>
        <v>18926</v>
      </c>
      <c r="BI72" s="24">
        <f t="shared" si="50"/>
        <v>22495</v>
      </c>
      <c r="BJ72" s="24">
        <f t="shared" si="50"/>
        <v>19918</v>
      </c>
      <c r="BK72" s="24">
        <f t="shared" si="50"/>
        <v>18606</v>
      </c>
      <c r="BL72" s="24">
        <f t="shared" si="50"/>
        <v>23218</v>
      </c>
      <c r="BM72" s="24">
        <f t="shared" si="50"/>
        <v>20038</v>
      </c>
      <c r="BN72" s="24">
        <f t="shared" si="50"/>
        <v>24374</v>
      </c>
      <c r="BO72" s="24">
        <f t="shared" si="50"/>
        <v>24480</v>
      </c>
      <c r="BP72" s="24">
        <f t="shared" si="50"/>
        <v>30532</v>
      </c>
      <c r="BQ72" s="24">
        <f t="shared" si="50"/>
        <v>28787</v>
      </c>
      <c r="BR72" s="24">
        <f t="shared" si="50"/>
        <v>36631</v>
      </c>
      <c r="BS72" s="24">
        <f t="shared" si="50"/>
        <v>37544</v>
      </c>
      <c r="BT72" s="24">
        <f t="shared" si="50"/>
        <v>45972</v>
      </c>
      <c r="BU72" s="24">
        <f>BU71</f>
        <v>47772</v>
      </c>
      <c r="BV72" s="24">
        <f>BV71</f>
        <v>48177</v>
      </c>
    </row>
    <row r="73" spans="1:74" ht="4.1500000000000004" customHeight="1" x14ac:dyDescent="0.35">
      <c r="A73" s="19"/>
      <c r="B73" s="20"/>
      <c r="C73" s="21"/>
      <c r="D73" s="14"/>
      <c r="E73" s="22"/>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O73" s="24"/>
      <c r="BP73" s="24"/>
      <c r="BQ73" s="24"/>
      <c r="BR73" s="24"/>
      <c r="BS73" s="24"/>
      <c r="BT73" s="24"/>
      <c r="BU73" s="24"/>
    </row>
    <row r="74" spans="1:74" s="44" customFormat="1" x14ac:dyDescent="0.35">
      <c r="A74" s="46" t="s">
        <v>451</v>
      </c>
      <c r="D74" s="45"/>
    </row>
    <row r="75" spans="1:74" x14ac:dyDescent="0.35">
      <c r="A75" s="47" t="s">
        <v>444</v>
      </c>
      <c r="B75" s="9" t="s">
        <v>71</v>
      </c>
      <c r="C75" s="85" t="s">
        <v>75</v>
      </c>
      <c r="D75" s="52" t="s">
        <v>443</v>
      </c>
      <c r="E75" s="24">
        <v>1646</v>
      </c>
      <c r="F75" s="24">
        <v>1744</v>
      </c>
      <c r="G75" s="24">
        <v>1914</v>
      </c>
      <c r="H75" s="24">
        <v>2012</v>
      </c>
      <c r="I75" s="24">
        <v>2146</v>
      </c>
      <c r="J75" s="24">
        <v>2312</v>
      </c>
      <c r="K75" s="24">
        <v>2522</v>
      </c>
      <c r="L75" s="24">
        <v>2738</v>
      </c>
      <c r="M75" s="24">
        <v>3014</v>
      </c>
      <c r="N75" s="24">
        <v>3198</v>
      </c>
      <c r="O75" s="24">
        <v>3530</v>
      </c>
      <c r="P75" s="24">
        <v>3890</v>
      </c>
      <c r="Q75" s="24"/>
      <c r="R75" s="24"/>
      <c r="S75" s="24"/>
      <c r="T75" s="24"/>
      <c r="U75" s="24"/>
      <c r="V75" s="24"/>
      <c r="W75" s="24"/>
      <c r="X75" s="24"/>
      <c r="Y75" s="24"/>
      <c r="Z75" s="24"/>
      <c r="AA75" s="24"/>
    </row>
    <row r="76" spans="1:74" x14ac:dyDescent="0.35">
      <c r="A76" s="47" t="s">
        <v>445</v>
      </c>
      <c r="B76" s="9" t="s">
        <v>71</v>
      </c>
      <c r="C76" s="85" t="s">
        <v>75</v>
      </c>
      <c r="D76" s="51" t="s">
        <v>443</v>
      </c>
      <c r="J76" s="24">
        <v>2310</v>
      </c>
      <c r="K76" s="24">
        <v>2521</v>
      </c>
      <c r="L76" s="24">
        <v>2739</v>
      </c>
      <c r="M76" s="24">
        <v>3013</v>
      </c>
      <c r="N76" s="24">
        <v>3198</v>
      </c>
      <c r="O76" s="24">
        <v>3531</v>
      </c>
      <c r="P76" s="24">
        <v>3890</v>
      </c>
      <c r="Q76" s="24">
        <v>4385</v>
      </c>
      <c r="R76" s="24">
        <v>4946</v>
      </c>
    </row>
    <row r="77" spans="1:74" x14ac:dyDescent="0.35">
      <c r="A77" s="47" t="s">
        <v>446</v>
      </c>
      <c r="B77" s="9" t="s">
        <v>71</v>
      </c>
      <c r="C77" s="85" t="s">
        <v>75</v>
      </c>
      <c r="D77" s="51" t="s">
        <v>443</v>
      </c>
      <c r="J77" s="24"/>
      <c r="K77" s="24"/>
      <c r="L77" s="24"/>
      <c r="M77" s="24"/>
      <c r="N77" s="24"/>
      <c r="O77" s="24">
        <v>3437</v>
      </c>
      <c r="P77" s="24">
        <v>3763</v>
      </c>
      <c r="Q77" s="24">
        <v>4250</v>
      </c>
      <c r="R77" s="24">
        <v>4801</v>
      </c>
      <c r="S77" s="24">
        <v>5301</v>
      </c>
      <c r="T77" s="24">
        <v>5758</v>
      </c>
      <c r="U77" s="24">
        <v>6226</v>
      </c>
      <c r="V77" s="24">
        <v>7290</v>
      </c>
      <c r="W77" s="24">
        <v>8106</v>
      </c>
      <c r="X77" s="24">
        <v>9241</v>
      </c>
      <c r="Y77" s="24">
        <v>11012</v>
      </c>
    </row>
    <row r="78" spans="1:74" x14ac:dyDescent="0.35">
      <c r="A78" s="47" t="s">
        <v>447</v>
      </c>
      <c r="B78" s="9" t="s">
        <v>71</v>
      </c>
      <c r="C78" s="85" t="s">
        <v>75</v>
      </c>
      <c r="D78" s="51" t="s">
        <v>443</v>
      </c>
      <c r="J78" s="24"/>
      <c r="K78" s="24"/>
      <c r="L78" s="24"/>
      <c r="M78" s="24"/>
      <c r="N78" s="24"/>
      <c r="O78" s="24"/>
      <c r="P78" s="24"/>
      <c r="Q78" s="24"/>
      <c r="R78" s="24"/>
      <c r="AH78" s="24">
        <v>48144</v>
      </c>
      <c r="AI78" s="24">
        <v>56242</v>
      </c>
      <c r="AJ78" s="24">
        <v>63983</v>
      </c>
      <c r="AK78" s="24">
        <v>70158</v>
      </c>
      <c r="AL78" s="24">
        <v>75798</v>
      </c>
      <c r="AM78" s="24">
        <v>80156</v>
      </c>
      <c r="AN78" s="24">
        <v>83175</v>
      </c>
      <c r="AO78" s="24">
        <v>89436</v>
      </c>
      <c r="AP78" s="24">
        <v>98280</v>
      </c>
      <c r="AQ78" s="24">
        <v>105574</v>
      </c>
      <c r="AR78" s="24">
        <v>113816</v>
      </c>
    </row>
    <row r="79" spans="1:74" x14ac:dyDescent="0.35">
      <c r="A79" s="47" t="s">
        <v>448</v>
      </c>
      <c r="B79" s="9" t="s">
        <v>71</v>
      </c>
      <c r="C79" s="85"/>
      <c r="D79" s="51" t="s">
        <v>443</v>
      </c>
      <c r="L79" s="24">
        <v>2654</v>
      </c>
      <c r="M79" s="24">
        <v>2941</v>
      </c>
      <c r="N79" s="24">
        <v>3105</v>
      </c>
      <c r="O79" s="24">
        <v>3437</v>
      </c>
      <c r="P79" s="24">
        <v>3765</v>
      </c>
      <c r="Q79" s="24">
        <v>4220</v>
      </c>
      <c r="R79" s="24">
        <v>4766</v>
      </c>
      <c r="S79" s="24">
        <v>5258</v>
      </c>
      <c r="T79" s="24">
        <v>5712</v>
      </c>
      <c r="U79" s="24">
        <v>6188</v>
      </c>
      <c r="V79" s="24">
        <v>7251</v>
      </c>
      <c r="W79" s="24">
        <v>8060</v>
      </c>
      <c r="X79" s="24">
        <v>9189</v>
      </c>
      <c r="Y79" s="24">
        <v>10965</v>
      </c>
      <c r="Z79" s="24">
        <v>15266</v>
      </c>
      <c r="AA79" s="24">
        <v>19904</v>
      </c>
      <c r="AB79" s="24">
        <v>22701</v>
      </c>
      <c r="AC79" s="24">
        <v>25541</v>
      </c>
      <c r="AD79" s="24">
        <v>28125</v>
      </c>
      <c r="AE79" s="24">
        <v>31046</v>
      </c>
      <c r="AF79" s="24">
        <v>35349</v>
      </c>
      <c r="AG79" s="24">
        <v>40513</v>
      </c>
      <c r="AH79" s="24">
        <v>48024</v>
      </c>
      <c r="AI79" s="24">
        <v>56147</v>
      </c>
      <c r="AJ79" s="24">
        <v>63761</v>
      </c>
      <c r="AK79" s="24">
        <v>70097</v>
      </c>
      <c r="AL79" s="24">
        <v>75628</v>
      </c>
      <c r="AM79" s="24">
        <v>80138</v>
      </c>
      <c r="AN79" s="24">
        <v>83040</v>
      </c>
      <c r="AO79" s="24">
        <v>89113</v>
      </c>
      <c r="AP79" s="24">
        <v>97692</v>
      </c>
      <c r="AQ79" s="24">
        <v>104976</v>
      </c>
      <c r="AR79" s="24">
        <v>112061</v>
      </c>
      <c r="AS79" s="24">
        <v>117814</v>
      </c>
      <c r="AT79" s="24">
        <v>123563</v>
      </c>
      <c r="AU79" s="24">
        <v>131966</v>
      </c>
      <c r="AV79" s="24">
        <v>135933</v>
      </c>
    </row>
    <row r="80" spans="1:74" x14ac:dyDescent="0.35">
      <c r="A80" s="47" t="s">
        <v>449</v>
      </c>
      <c r="B80" s="9" t="s">
        <v>71</v>
      </c>
      <c r="C80" s="84"/>
      <c r="D80" s="51" t="s">
        <v>443</v>
      </c>
      <c r="V80" s="251">
        <f>'[1]Table 1'!F17</f>
        <v>7389</v>
      </c>
      <c r="W80" s="251">
        <f>'[1]Table 1'!G17</f>
        <v>8249</v>
      </c>
      <c r="X80" s="251">
        <f>'[1]Table 1'!H17</f>
        <v>9388</v>
      </c>
      <c r="Y80" s="251">
        <f>'[1]Table 1'!I17</f>
        <v>11078</v>
      </c>
      <c r="Z80" s="251">
        <f>'[1]Table 1'!J17</f>
        <v>15463</v>
      </c>
      <c r="AA80" s="251">
        <f>'[1]Table 1'!K17</f>
        <v>20225</v>
      </c>
      <c r="AB80" s="251">
        <f>'[1]Table 1'!L17</f>
        <v>23157</v>
      </c>
      <c r="AC80" s="251">
        <f>'[1]Table 1'!M17</f>
        <v>26057</v>
      </c>
      <c r="AD80" s="251">
        <f>'[1]Table 1'!N17</f>
        <v>28272</v>
      </c>
      <c r="AE80" s="251">
        <f>'[1]Table 1'!O17</f>
        <v>31642</v>
      </c>
      <c r="AF80" s="251">
        <f>'[1]Table 1'!P17</f>
        <v>36176</v>
      </c>
      <c r="AG80" s="251">
        <f>'[1]Table 1'!Q17</f>
        <v>41151</v>
      </c>
      <c r="AH80" s="251">
        <f>'[1]Table 1'!R17</f>
        <v>48810</v>
      </c>
      <c r="AI80" s="251">
        <f>'[1]Table 1'!S17</f>
        <v>56990</v>
      </c>
      <c r="AJ80" s="251">
        <f>'[1]Table 1'!T17</f>
        <v>64853</v>
      </c>
      <c r="AK80" s="251">
        <f>'[1]Table 1'!U17</f>
        <v>71328</v>
      </c>
      <c r="AL80" s="251">
        <f>'[1]Table 1'!V17</f>
        <v>77158</v>
      </c>
      <c r="AM80" s="251">
        <f>'[1]Table 1'!W17</f>
        <v>82039</v>
      </c>
      <c r="AN80" s="251">
        <f>'[1]Table 1'!X17</f>
        <v>85326</v>
      </c>
      <c r="AO80" s="251">
        <f>'[1]Table 1'!Y17</f>
        <v>92684</v>
      </c>
      <c r="AP80" s="251">
        <f>'[1]Table 1'!Z17</f>
        <v>100665</v>
      </c>
      <c r="AQ80" s="251">
        <f>'[1]Table 1'!AA17</f>
        <v>108472</v>
      </c>
      <c r="AR80" s="251">
        <f>'[1]Table 1'!AB17</f>
        <v>115751</v>
      </c>
      <c r="AS80" s="251">
        <f>'[1]Table 1'!AC17</f>
        <v>122009</v>
      </c>
      <c r="AT80" s="251">
        <f>'[1]Table 1'!AD17</f>
        <v>127619</v>
      </c>
      <c r="AU80" s="251">
        <f>'[1]Table 1'!AE17</f>
        <v>135538</v>
      </c>
      <c r="AV80" s="251">
        <f>'[1]Table 1'!AF17</f>
        <v>139689</v>
      </c>
      <c r="AW80" s="251">
        <f>'[1]Table 1'!AG17</f>
        <v>140587</v>
      </c>
      <c r="AX80" s="251">
        <f>'[1]Table 1'!AH17</f>
        <v>148175</v>
      </c>
      <c r="AY80" s="251">
        <f>'[1]Table 1'!AI17</f>
        <v>153192</v>
      </c>
      <c r="AZ80" s="251">
        <f>'[1]Table 1'!AJ17</f>
        <v>177123</v>
      </c>
      <c r="BA80" s="251">
        <f>'[1]Table 1'!AK17</f>
        <v>188655</v>
      </c>
      <c r="BB80" s="251">
        <f>'[1]Table 1'!AL17</f>
        <v>197243</v>
      </c>
      <c r="BC80" s="251">
        <f>'[1]Table 1'!AM17</f>
        <v>209785</v>
      </c>
      <c r="BD80" s="251">
        <f>'[1]Table 1'!AN17</f>
        <v>222407</v>
      </c>
      <c r="BE80" s="251">
        <f>'[1]Table 1'!AO17</f>
        <v>240136</v>
      </c>
      <c r="BF80" s="251">
        <f>'[1]Table 1'!AP17</f>
        <v>253321</v>
      </c>
      <c r="BG80" s="251">
        <f>'[1]Table 1'!AQ17</f>
        <v>271843</v>
      </c>
      <c r="BH80" s="251">
        <f>'[1]Table 1'!AR17</f>
        <v>316046</v>
      </c>
      <c r="BI80" s="251">
        <f>'[1]Table 1'!AS17</f>
        <v>336900</v>
      </c>
      <c r="BJ80" s="251">
        <f>'[1]Table 1'!AT17</f>
        <v>346102</v>
      </c>
      <c r="BK80" s="251">
        <f>'[1]Table 1'!AU17</f>
        <v>371032</v>
      </c>
      <c r="BL80" s="251">
        <f>'[1]Table 1'!AV17</f>
        <v>367204</v>
      </c>
      <c r="BM80" s="251">
        <f>'[1]Table 1'!AW17</f>
        <v>406430</v>
      </c>
      <c r="BN80" s="251">
        <f>'[1]Table 1'!AX17</f>
        <v>412079</v>
      </c>
      <c r="BO80" s="251">
        <f>'[1]Table 1'!AY17</f>
        <v>423328</v>
      </c>
      <c r="BP80" s="251">
        <f>'[1]Table 1'!AZ17</f>
        <v>439375</v>
      </c>
      <c r="BQ80" s="251">
        <f>'[1]Table 1'!BA17</f>
        <v>452742</v>
      </c>
      <c r="BR80" s="251">
        <f>'[1]Table 1'!BB17</f>
        <v>478098</v>
      </c>
      <c r="BS80" s="251">
        <f>'[1]Table 1'!BC17</f>
        <v>549634</v>
      </c>
      <c r="BT80" s="251">
        <f>'[1]Table 1'!BD17</f>
        <v>654084</v>
      </c>
      <c r="BU80" s="251">
        <f>'[1]Table 1'!BE17</f>
        <v>616320</v>
      </c>
      <c r="BV80" s="251">
        <f>'[1]Table 1'!BF17</f>
        <v>627413</v>
      </c>
    </row>
    <row r="81" spans="1:74" x14ac:dyDescent="0.35">
      <c r="A81" s="47" t="s">
        <v>450</v>
      </c>
      <c r="B81" s="9" t="s">
        <v>71</v>
      </c>
      <c r="C81" s="85"/>
      <c r="E81" s="24">
        <f>F81*E75/F75</f>
        <v>1623.8676449847101</v>
      </c>
      <c r="F81" s="24">
        <f>G81*F75/G75</f>
        <v>1720.549922754152</v>
      </c>
      <c r="G81" s="24">
        <f>H81*G75/H75</f>
        <v>1888.2640780684903</v>
      </c>
      <c r="H81" s="24">
        <f>I81*H75/I75</f>
        <v>1984.9463558379323</v>
      </c>
      <c r="I81" s="24">
        <f>J81*I75/J75</f>
        <v>2117.1445723798224</v>
      </c>
      <c r="J81" s="24">
        <f>K81*J76/K76</f>
        <v>2280.9125122749997</v>
      </c>
      <c r="K81" s="24">
        <f>L81*K76/L76</f>
        <v>2489.2556032230627</v>
      </c>
      <c r="L81" s="24">
        <f t="shared" ref="L81:U81" si="51">M81*L79/M79</f>
        <v>2704.5105502689285</v>
      </c>
      <c r="M81" s="24">
        <f t="shared" si="51"/>
        <v>2996.9726934215969</v>
      </c>
      <c r="N81" s="24">
        <f t="shared" si="51"/>
        <v>3164.0939180802648</v>
      </c>
      <c r="O81" s="24">
        <f t="shared" si="51"/>
        <v>3502.4124948282997</v>
      </c>
      <c r="P81" s="24">
        <f t="shared" si="51"/>
        <v>3836.6549441456355</v>
      </c>
      <c r="Q81" s="24">
        <f t="shared" si="51"/>
        <v>4300.314439387671</v>
      </c>
      <c r="R81" s="24">
        <f t="shared" si="51"/>
        <v>4856.7058336781138</v>
      </c>
      <c r="S81" s="24">
        <f t="shared" si="51"/>
        <v>5358.0695076541169</v>
      </c>
      <c r="T81" s="24">
        <f t="shared" si="51"/>
        <v>5820.7099710384773</v>
      </c>
      <c r="U81" s="24">
        <f t="shared" si="51"/>
        <v>6305.7691352916836</v>
      </c>
      <c r="V81" s="24">
        <f t="shared" ref="V81:BT81" si="52">V80</f>
        <v>7389</v>
      </c>
      <c r="W81" s="24">
        <f t="shared" si="52"/>
        <v>8249</v>
      </c>
      <c r="X81" s="24">
        <f t="shared" si="52"/>
        <v>9388</v>
      </c>
      <c r="Y81" s="24">
        <f t="shared" si="52"/>
        <v>11078</v>
      </c>
      <c r="Z81" s="24">
        <f t="shared" si="52"/>
        <v>15463</v>
      </c>
      <c r="AA81" s="24">
        <f t="shared" si="52"/>
        <v>20225</v>
      </c>
      <c r="AB81" s="24">
        <f t="shared" si="52"/>
        <v>23157</v>
      </c>
      <c r="AC81" s="24">
        <f t="shared" si="52"/>
        <v>26057</v>
      </c>
      <c r="AD81" s="24">
        <f t="shared" si="52"/>
        <v>28272</v>
      </c>
      <c r="AE81" s="24">
        <f t="shared" si="52"/>
        <v>31642</v>
      </c>
      <c r="AF81" s="24">
        <f t="shared" si="52"/>
        <v>36176</v>
      </c>
      <c r="AG81" s="24">
        <f t="shared" si="52"/>
        <v>41151</v>
      </c>
      <c r="AH81" s="24">
        <f t="shared" si="52"/>
        <v>48810</v>
      </c>
      <c r="AI81" s="24">
        <f t="shared" si="52"/>
        <v>56990</v>
      </c>
      <c r="AJ81" s="24">
        <f t="shared" si="52"/>
        <v>64853</v>
      </c>
      <c r="AK81" s="24">
        <f t="shared" si="52"/>
        <v>71328</v>
      </c>
      <c r="AL81" s="24">
        <f t="shared" si="52"/>
        <v>77158</v>
      </c>
      <c r="AM81" s="24">
        <f t="shared" si="52"/>
        <v>82039</v>
      </c>
      <c r="AN81" s="24">
        <f t="shared" si="52"/>
        <v>85326</v>
      </c>
      <c r="AO81" s="24">
        <f t="shared" si="52"/>
        <v>92684</v>
      </c>
      <c r="AP81" s="24">
        <f t="shared" si="52"/>
        <v>100665</v>
      </c>
      <c r="AQ81" s="24">
        <f t="shared" si="52"/>
        <v>108472</v>
      </c>
      <c r="AR81" s="24">
        <f t="shared" si="52"/>
        <v>115751</v>
      </c>
      <c r="AS81" s="24">
        <f t="shared" si="52"/>
        <v>122009</v>
      </c>
      <c r="AT81" s="24">
        <f t="shared" si="52"/>
        <v>127619</v>
      </c>
      <c r="AU81" s="24">
        <f t="shared" si="52"/>
        <v>135538</v>
      </c>
      <c r="AV81" s="24">
        <f t="shared" si="52"/>
        <v>139689</v>
      </c>
      <c r="AW81" s="24">
        <f t="shared" si="52"/>
        <v>140587</v>
      </c>
      <c r="AX81" s="24">
        <f t="shared" si="52"/>
        <v>148175</v>
      </c>
      <c r="AY81" s="24">
        <f t="shared" si="52"/>
        <v>153192</v>
      </c>
      <c r="AZ81" s="24">
        <f t="shared" si="52"/>
        <v>177123</v>
      </c>
      <c r="BA81" s="24">
        <f t="shared" si="52"/>
        <v>188655</v>
      </c>
      <c r="BB81" s="24">
        <f t="shared" si="52"/>
        <v>197243</v>
      </c>
      <c r="BC81" s="24">
        <f t="shared" si="52"/>
        <v>209785</v>
      </c>
      <c r="BD81" s="24">
        <f t="shared" si="52"/>
        <v>222407</v>
      </c>
      <c r="BE81" s="24">
        <f t="shared" si="52"/>
        <v>240136</v>
      </c>
      <c r="BF81" s="24">
        <f t="shared" si="52"/>
        <v>253321</v>
      </c>
      <c r="BG81" s="24">
        <f t="shared" si="52"/>
        <v>271843</v>
      </c>
      <c r="BH81" s="24">
        <f t="shared" si="52"/>
        <v>316046</v>
      </c>
      <c r="BI81" s="24">
        <f t="shared" si="52"/>
        <v>336900</v>
      </c>
      <c r="BJ81" s="24">
        <f t="shared" si="52"/>
        <v>346102</v>
      </c>
      <c r="BK81" s="24">
        <f t="shared" si="52"/>
        <v>371032</v>
      </c>
      <c r="BL81" s="24">
        <f t="shared" si="52"/>
        <v>367204</v>
      </c>
      <c r="BM81" s="24">
        <f t="shared" si="52"/>
        <v>406430</v>
      </c>
      <c r="BN81" s="24">
        <f t="shared" si="52"/>
        <v>412079</v>
      </c>
      <c r="BO81" s="24">
        <f t="shared" si="52"/>
        <v>423328</v>
      </c>
      <c r="BP81" s="24">
        <f t="shared" si="52"/>
        <v>439375</v>
      </c>
      <c r="BQ81" s="24">
        <f t="shared" si="52"/>
        <v>452742</v>
      </c>
      <c r="BR81" s="24">
        <f t="shared" si="52"/>
        <v>478098</v>
      </c>
      <c r="BS81" s="24">
        <f t="shared" si="52"/>
        <v>549634</v>
      </c>
      <c r="BT81" s="24">
        <f t="shared" si="52"/>
        <v>654084</v>
      </c>
      <c r="BU81" s="24">
        <f>BU80</f>
        <v>616320</v>
      </c>
      <c r="BV81" s="24">
        <f>BV80</f>
        <v>627413</v>
      </c>
    </row>
    <row r="82" spans="1:74" ht="4.1500000000000004" customHeight="1" x14ac:dyDescent="0.35">
      <c r="A82" s="19"/>
      <c r="B82" s="20"/>
      <c r="C82" s="211"/>
      <c r="D82" s="14"/>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O82" s="24"/>
      <c r="BP82" s="24"/>
      <c r="BQ82" s="24"/>
      <c r="BR82" s="24"/>
      <c r="BS82" s="24"/>
      <c r="BT82" s="24"/>
      <c r="BU82" s="24"/>
    </row>
    <row r="83" spans="1:74" s="44" customFormat="1" x14ac:dyDescent="0.35">
      <c r="A83" s="46" t="s">
        <v>88</v>
      </c>
      <c r="C83" s="113"/>
      <c r="E83" s="54"/>
      <c r="F83" s="54"/>
      <c r="G83" s="54"/>
      <c r="H83" s="54"/>
      <c r="I83" s="54"/>
      <c r="J83" s="54"/>
      <c r="K83" s="54"/>
      <c r="L83" s="54"/>
      <c r="M83" s="54"/>
      <c r="N83" s="54"/>
      <c r="O83" s="54"/>
      <c r="P83" s="54"/>
      <c r="Q83" s="54"/>
      <c r="R83" s="54"/>
      <c r="S83" s="54"/>
      <c r="T83" s="54"/>
      <c r="U83" s="54"/>
      <c r="V83" s="54"/>
      <c r="W83" s="54"/>
      <c r="X83" s="54"/>
      <c r="Y83" s="54"/>
    </row>
    <row r="84" spans="1:74" x14ac:dyDescent="0.35">
      <c r="A84" s="47" t="s">
        <v>444</v>
      </c>
      <c r="B84" s="9" t="s">
        <v>71</v>
      </c>
      <c r="C84" s="85" t="s">
        <v>80</v>
      </c>
      <c r="D84" s="52" t="s">
        <v>443</v>
      </c>
      <c r="E84" s="24">
        <v>-436</v>
      </c>
      <c r="F84" s="24">
        <v>-406</v>
      </c>
      <c r="G84" s="24">
        <v>-436</v>
      </c>
      <c r="H84" s="24">
        <v>-450</v>
      </c>
      <c r="I84" s="24">
        <v>-472</v>
      </c>
      <c r="J84" s="24">
        <v>-508</v>
      </c>
      <c r="K84" s="24">
        <v>-516</v>
      </c>
      <c r="L84" s="24">
        <v>-494</v>
      </c>
      <c r="M84" s="24">
        <v>-546</v>
      </c>
      <c r="N84" s="24">
        <v>-552</v>
      </c>
      <c r="O84" s="24">
        <v>-580</v>
      </c>
      <c r="P84" s="24">
        <v>-644</v>
      </c>
      <c r="Q84" s="24"/>
      <c r="R84" s="24"/>
      <c r="S84" s="24"/>
      <c r="T84" s="24"/>
      <c r="U84" s="24"/>
      <c r="V84" s="24"/>
      <c r="W84" s="24"/>
      <c r="X84" s="24"/>
      <c r="Y84" s="24"/>
      <c r="Z84" s="24"/>
      <c r="AA84" s="24"/>
    </row>
    <row r="85" spans="1:74" x14ac:dyDescent="0.35">
      <c r="A85" s="47" t="s">
        <v>445</v>
      </c>
      <c r="B85" s="9" t="s">
        <v>71</v>
      </c>
      <c r="C85" s="85" t="s">
        <v>80</v>
      </c>
      <c r="D85" s="51" t="s">
        <v>443</v>
      </c>
      <c r="J85" s="24">
        <v>-507</v>
      </c>
      <c r="K85" s="24">
        <v>-515</v>
      </c>
      <c r="L85" s="24">
        <v>-493</v>
      </c>
      <c r="M85" s="24">
        <v>-549</v>
      </c>
      <c r="N85" s="24">
        <v>-559</v>
      </c>
      <c r="O85" s="24">
        <v>-585</v>
      </c>
      <c r="P85" s="24">
        <v>-645</v>
      </c>
      <c r="Q85" s="24">
        <v>-660</v>
      </c>
      <c r="R85" s="24">
        <v>-678</v>
      </c>
      <c r="AH85" s="24"/>
      <c r="AI85" s="24"/>
      <c r="AJ85" s="24"/>
      <c r="AK85" s="24"/>
      <c r="AL85" s="24"/>
      <c r="AM85" s="24"/>
      <c r="AN85" s="24"/>
      <c r="AO85" s="24"/>
      <c r="AP85" s="24"/>
      <c r="AQ85" s="24"/>
      <c r="AR85" s="24"/>
    </row>
    <row r="86" spans="1:74" x14ac:dyDescent="0.35">
      <c r="A86" s="47" t="s">
        <v>446</v>
      </c>
      <c r="B86" s="9" t="s">
        <v>71</v>
      </c>
      <c r="C86" s="85" t="s">
        <v>80</v>
      </c>
      <c r="D86" s="51" t="s">
        <v>443</v>
      </c>
      <c r="J86" s="24"/>
      <c r="K86" s="24"/>
      <c r="L86" s="24"/>
      <c r="M86" s="24"/>
      <c r="N86" s="24"/>
      <c r="O86" s="24">
        <v>-709</v>
      </c>
      <c r="P86" s="24">
        <v>-767</v>
      </c>
      <c r="Q86" s="24">
        <v>-809</v>
      </c>
      <c r="R86" s="24">
        <v>-872</v>
      </c>
      <c r="S86" s="24">
        <v>-955</v>
      </c>
      <c r="T86" s="24">
        <v>-893</v>
      </c>
      <c r="U86" s="24">
        <v>-1160</v>
      </c>
      <c r="V86" s="24">
        <v>-844</v>
      </c>
      <c r="W86" s="24">
        <v>-971</v>
      </c>
      <c r="X86" s="24">
        <v>-987</v>
      </c>
      <c r="Y86" s="24">
        <v>-1286</v>
      </c>
      <c r="AH86" s="24"/>
      <c r="AI86" s="24"/>
      <c r="AJ86" s="24"/>
      <c r="AK86" s="24"/>
      <c r="AL86" s="24"/>
      <c r="AM86" s="24"/>
      <c r="AN86" s="24"/>
      <c r="AO86" s="24"/>
      <c r="AP86" s="24"/>
      <c r="AQ86" s="24"/>
      <c r="AR86" s="24"/>
    </row>
    <row r="87" spans="1:74" x14ac:dyDescent="0.35">
      <c r="A87" s="47" t="s">
        <v>447</v>
      </c>
      <c r="B87" s="9" t="s">
        <v>71</v>
      </c>
      <c r="C87" s="85" t="s">
        <v>80</v>
      </c>
      <c r="D87" s="51" t="s">
        <v>443</v>
      </c>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v>-1377</v>
      </c>
      <c r="AI87" s="24">
        <v>-1149</v>
      </c>
      <c r="AJ87" s="24">
        <v>-935</v>
      </c>
      <c r="AK87" s="24">
        <v>-820</v>
      </c>
      <c r="AL87" s="24">
        <v>-563</v>
      </c>
      <c r="AM87" s="24">
        <v>703</v>
      </c>
      <c r="AN87" s="24">
        <v>232</v>
      </c>
      <c r="AO87" s="24">
        <v>1328</v>
      </c>
      <c r="AP87" s="24">
        <v>1612</v>
      </c>
      <c r="AQ87" s="24">
        <v>2104</v>
      </c>
      <c r="AR87" s="24">
        <v>2754</v>
      </c>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row>
    <row r="88" spans="1:74" x14ac:dyDescent="0.35">
      <c r="A88" s="47" t="s">
        <v>448</v>
      </c>
      <c r="B88" s="9" t="s">
        <v>71</v>
      </c>
      <c r="D88" s="51" t="s">
        <v>443</v>
      </c>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v>180</v>
      </c>
      <c r="AO88" s="24">
        <v>1210</v>
      </c>
      <c r="AP88" s="24">
        <v>1549</v>
      </c>
      <c r="AQ88" s="24">
        <v>2154</v>
      </c>
      <c r="AR88" s="24">
        <v>2471</v>
      </c>
      <c r="AS88" s="24">
        <v>3442</v>
      </c>
      <c r="AT88" s="24">
        <v>1551</v>
      </c>
      <c r="AU88" s="24">
        <v>5277</v>
      </c>
      <c r="AV88" s="24">
        <v>7452</v>
      </c>
    </row>
    <row r="89" spans="1:74" x14ac:dyDescent="0.35">
      <c r="A89" s="47" t="s">
        <v>449</v>
      </c>
      <c r="B89" s="9" t="s">
        <v>71</v>
      </c>
      <c r="D89" s="51" t="s">
        <v>443</v>
      </c>
      <c r="V89" s="251">
        <f>'[1]Table 1'!F26</f>
        <v>-851</v>
      </c>
      <c r="W89" s="251">
        <f>'[1]Table 1'!G26</f>
        <v>-987</v>
      </c>
      <c r="X89" s="251">
        <f>'[1]Table 1'!H26</f>
        <v>-977</v>
      </c>
      <c r="Y89" s="251">
        <f>'[1]Table 1'!I26</f>
        <v>-1275</v>
      </c>
      <c r="Z89" s="251">
        <f>'[1]Table 1'!J26</f>
        <v>-2648</v>
      </c>
      <c r="AA89" s="251">
        <f>'[1]Table 1'!K26</f>
        <v>-2040</v>
      </c>
      <c r="AB89" s="251">
        <f>'[1]Table 1'!L26</f>
        <v>-1530</v>
      </c>
      <c r="AC89" s="251">
        <f>'[1]Table 1'!M26</f>
        <v>-1324</v>
      </c>
      <c r="AD89" s="251">
        <f>'[1]Table 1'!N26</f>
        <v>-1074</v>
      </c>
      <c r="AE89" s="251">
        <f>'[1]Table 1'!O26</f>
        <v>-702</v>
      </c>
      <c r="AF89" s="251">
        <f>'[1]Table 1'!P26</f>
        <v>-962</v>
      </c>
      <c r="AG89" s="251">
        <f>'[1]Table 1'!Q26</f>
        <v>-1008</v>
      </c>
      <c r="AH89" s="251">
        <f>'[1]Table 1'!R26</f>
        <v>-1363</v>
      </c>
      <c r="AI89" s="251">
        <f>'[1]Table 1'!S26</f>
        <v>-1136</v>
      </c>
      <c r="AJ89" s="251">
        <f>'[1]Table 1'!T26</f>
        <v>-922</v>
      </c>
      <c r="AK89" s="251">
        <f>'[1]Table 1'!U26</f>
        <v>-810</v>
      </c>
      <c r="AL89" s="251">
        <f>'[1]Table 1'!V26</f>
        <v>-545</v>
      </c>
      <c r="AM89" s="251">
        <f>'[1]Table 1'!W26</f>
        <v>657</v>
      </c>
      <c r="AN89" s="251">
        <f>'[1]Table 1'!X26</f>
        <v>168</v>
      </c>
      <c r="AO89" s="251">
        <f>'[1]Table 1'!Y26</f>
        <v>1217</v>
      </c>
      <c r="AP89" s="251">
        <f>'[1]Table 1'!Z26</f>
        <v>1563</v>
      </c>
      <c r="AQ89" s="251">
        <f>'[1]Table 1'!AA26</f>
        <v>2156</v>
      </c>
      <c r="AR89" s="251">
        <f>'[1]Table 1'!AB26</f>
        <v>2471</v>
      </c>
      <c r="AS89" s="251">
        <f>'[1]Table 1'!AC26</f>
        <v>3447</v>
      </c>
      <c r="AT89" s="251">
        <f>'[1]Table 1'!AD26</f>
        <v>1546</v>
      </c>
      <c r="AU89" s="251">
        <f>'[1]Table 1'!AE26</f>
        <v>5188</v>
      </c>
      <c r="AV89" s="251">
        <f>'[1]Table 1'!AF26</f>
        <v>7241</v>
      </c>
      <c r="AW89" s="251">
        <f>'[1]Table 1'!AG26</f>
        <v>15154</v>
      </c>
      <c r="AX89" s="251">
        <f>'[1]Table 1'!AH26</f>
        <v>6948</v>
      </c>
      <c r="AY89" s="251">
        <f>'[1]Table 1'!AI26</f>
        <v>9500</v>
      </c>
      <c r="AZ89" s="251">
        <f>'[1]Table 1'!AJ26</f>
        <v>5673</v>
      </c>
      <c r="BA89" s="251">
        <f>'[1]Table 1'!AK26</f>
        <v>3422</v>
      </c>
      <c r="BB89" s="251">
        <f>'[1]Table 1'!AL26</f>
        <v>-229</v>
      </c>
      <c r="BC89" s="251">
        <f>'[1]Table 1'!AM26</f>
        <v>-452</v>
      </c>
      <c r="BD89" s="251">
        <f>'[1]Table 1'!AN26</f>
        <v>-1139</v>
      </c>
      <c r="BE89" s="251">
        <f>'[1]Table 1'!AO26</f>
        <v>-1647</v>
      </c>
      <c r="BF89" s="251">
        <f>'[1]Table 1'!AP26</f>
        <v>7403</v>
      </c>
      <c r="BG89" s="251">
        <f>'[1]Table 1'!AQ26</f>
        <v>5108</v>
      </c>
      <c r="BH89" s="251">
        <f>'[1]Table 1'!AR26</f>
        <v>-7889</v>
      </c>
      <c r="BI89" s="251">
        <f>'[1]Table 1'!AS26</f>
        <v>-4278</v>
      </c>
      <c r="BJ89" s="251">
        <f>'[1]Table 1'!AT26</f>
        <v>-7028</v>
      </c>
      <c r="BK89" s="251">
        <f>'[1]Table 1'!AU26</f>
        <v>-5866</v>
      </c>
      <c r="BL89" s="251">
        <f>'[1]Table 1'!AV26</f>
        <v>-4802</v>
      </c>
      <c r="BM89" s="251">
        <f>'[1]Table 1'!AW26</f>
        <v>-6371</v>
      </c>
      <c r="BN89" s="251">
        <f>'[1]Table 1'!AX26</f>
        <v>-5158</v>
      </c>
      <c r="BO89" s="251">
        <f>'[1]Table 1'!AY26</f>
        <v>-12684</v>
      </c>
      <c r="BP89" s="251">
        <f>'[1]Table 1'!AZ26</f>
        <v>-13501</v>
      </c>
      <c r="BQ89" s="251">
        <f>'[1]Table 1'!BA26</f>
        <v>-20041</v>
      </c>
      <c r="BR89" s="251">
        <f>'[1]Table 1'!BB26</f>
        <v>-14387</v>
      </c>
      <c r="BS89" s="251">
        <f>'[1]Table 1'!BC26</f>
        <v>-13632</v>
      </c>
      <c r="BT89" s="251">
        <f>'[1]Table 1'!BD26</f>
        <v>-3364</v>
      </c>
      <c r="BU89" s="251">
        <f>'[1]Table 1'!BE26</f>
        <v>-1340</v>
      </c>
      <c r="BV89" s="251">
        <f>'[1]Table 1'!BF26</f>
        <v>-7962</v>
      </c>
    </row>
    <row r="90" spans="1:74" x14ac:dyDescent="0.35">
      <c r="A90" s="47" t="s">
        <v>450</v>
      </c>
      <c r="B90" s="9" t="s">
        <v>71</v>
      </c>
      <c r="E90" s="24">
        <f>F90*E84/F84</f>
        <v>-531.75088193952047</v>
      </c>
      <c r="F90" s="24">
        <f>G90*F84/G84</f>
        <v>-495.16251850331491</v>
      </c>
      <c r="G90" s="24">
        <f>H90*G84/H84</f>
        <v>-531.75088193952047</v>
      </c>
      <c r="H90" s="24">
        <f>I90*H84/I84</f>
        <v>-548.82545154308298</v>
      </c>
      <c r="I90" s="24">
        <f>J90*I84/J84</f>
        <v>-575.65691806296707</v>
      </c>
      <c r="J90" s="24">
        <f>K90*J85/K85</f>
        <v>-619.56295418641366</v>
      </c>
      <c r="K90" s="24">
        <f>L90*K85/L85</f>
        <v>-629.3390954753512</v>
      </c>
      <c r="L90" s="24">
        <f>M90*L85/M85</f>
        <v>-602.45470693077311</v>
      </c>
      <c r="M90" s="24">
        <f>N90*M85/N85</f>
        <v>-670.88769595333554</v>
      </c>
      <c r="N90" s="24">
        <f>O90*N85/O85</f>
        <v>-683.10787256450737</v>
      </c>
      <c r="O90" s="24">
        <f t="shared" ref="O90:U90" si="53">P90*O86/P86</f>
        <v>-714.88033175355429</v>
      </c>
      <c r="P90" s="24">
        <f t="shared" si="53"/>
        <v>-773.36137440758273</v>
      </c>
      <c r="Q90" s="24">
        <f t="shared" si="53"/>
        <v>-815.70971563981027</v>
      </c>
      <c r="R90" s="24">
        <f t="shared" si="53"/>
        <v>-879.23222748815158</v>
      </c>
      <c r="S90" s="24">
        <f t="shared" si="53"/>
        <v>-962.92061611374402</v>
      </c>
      <c r="T90" s="24">
        <f t="shared" si="53"/>
        <v>-900.40639810426535</v>
      </c>
      <c r="U90" s="24">
        <f t="shared" si="53"/>
        <v>-1169.6208530805686</v>
      </c>
      <c r="V90" s="24">
        <f t="shared" ref="V90:BT90" si="54">V89</f>
        <v>-851</v>
      </c>
      <c r="W90" s="24">
        <f t="shared" si="54"/>
        <v>-987</v>
      </c>
      <c r="X90" s="24">
        <f t="shared" si="54"/>
        <v>-977</v>
      </c>
      <c r="Y90" s="24">
        <f t="shared" si="54"/>
        <v>-1275</v>
      </c>
      <c r="Z90" s="24">
        <f t="shared" si="54"/>
        <v>-2648</v>
      </c>
      <c r="AA90" s="24">
        <f t="shared" si="54"/>
        <v>-2040</v>
      </c>
      <c r="AB90" s="24">
        <f t="shared" si="54"/>
        <v>-1530</v>
      </c>
      <c r="AC90" s="24">
        <f t="shared" si="54"/>
        <v>-1324</v>
      </c>
      <c r="AD90" s="24">
        <f t="shared" si="54"/>
        <v>-1074</v>
      </c>
      <c r="AE90" s="24">
        <f t="shared" si="54"/>
        <v>-702</v>
      </c>
      <c r="AF90" s="24">
        <f t="shared" si="54"/>
        <v>-962</v>
      </c>
      <c r="AG90" s="24">
        <f t="shared" si="54"/>
        <v>-1008</v>
      </c>
      <c r="AH90" s="24">
        <f t="shared" si="54"/>
        <v>-1363</v>
      </c>
      <c r="AI90" s="24">
        <f t="shared" si="54"/>
        <v>-1136</v>
      </c>
      <c r="AJ90" s="24">
        <f t="shared" si="54"/>
        <v>-922</v>
      </c>
      <c r="AK90" s="24">
        <f t="shared" si="54"/>
        <v>-810</v>
      </c>
      <c r="AL90" s="24">
        <f t="shared" si="54"/>
        <v>-545</v>
      </c>
      <c r="AM90" s="24">
        <f t="shared" si="54"/>
        <v>657</v>
      </c>
      <c r="AN90" s="24">
        <f t="shared" si="54"/>
        <v>168</v>
      </c>
      <c r="AO90" s="24">
        <f t="shared" si="54"/>
        <v>1217</v>
      </c>
      <c r="AP90" s="24">
        <f t="shared" si="54"/>
        <v>1563</v>
      </c>
      <c r="AQ90" s="24">
        <f t="shared" si="54"/>
        <v>2156</v>
      </c>
      <c r="AR90" s="24">
        <f t="shared" si="54"/>
        <v>2471</v>
      </c>
      <c r="AS90" s="24">
        <f t="shared" si="54"/>
        <v>3447</v>
      </c>
      <c r="AT90" s="24">
        <f t="shared" si="54"/>
        <v>1546</v>
      </c>
      <c r="AU90" s="24">
        <f t="shared" si="54"/>
        <v>5188</v>
      </c>
      <c r="AV90" s="24">
        <f t="shared" si="54"/>
        <v>7241</v>
      </c>
      <c r="AW90" s="24">
        <f t="shared" si="54"/>
        <v>15154</v>
      </c>
      <c r="AX90" s="24">
        <f t="shared" si="54"/>
        <v>6948</v>
      </c>
      <c r="AY90" s="24">
        <f t="shared" si="54"/>
        <v>9500</v>
      </c>
      <c r="AZ90" s="24">
        <f t="shared" si="54"/>
        <v>5673</v>
      </c>
      <c r="BA90" s="24">
        <f t="shared" si="54"/>
        <v>3422</v>
      </c>
      <c r="BB90" s="24">
        <f t="shared" si="54"/>
        <v>-229</v>
      </c>
      <c r="BC90" s="24">
        <f t="shared" si="54"/>
        <v>-452</v>
      </c>
      <c r="BD90" s="24">
        <f t="shared" si="54"/>
        <v>-1139</v>
      </c>
      <c r="BE90" s="24">
        <f t="shared" si="54"/>
        <v>-1647</v>
      </c>
      <c r="BF90" s="24">
        <f t="shared" si="54"/>
        <v>7403</v>
      </c>
      <c r="BG90" s="24">
        <f t="shared" si="54"/>
        <v>5108</v>
      </c>
      <c r="BH90" s="24">
        <f t="shared" si="54"/>
        <v>-7889</v>
      </c>
      <c r="BI90" s="24">
        <f t="shared" si="54"/>
        <v>-4278</v>
      </c>
      <c r="BJ90" s="24">
        <f t="shared" si="54"/>
        <v>-7028</v>
      </c>
      <c r="BK90" s="24">
        <f t="shared" si="54"/>
        <v>-5866</v>
      </c>
      <c r="BL90" s="24">
        <f t="shared" si="54"/>
        <v>-4802</v>
      </c>
      <c r="BM90" s="24">
        <f t="shared" si="54"/>
        <v>-6371</v>
      </c>
      <c r="BN90" s="24">
        <f t="shared" si="54"/>
        <v>-5158</v>
      </c>
      <c r="BO90" s="24">
        <f t="shared" si="54"/>
        <v>-12684</v>
      </c>
      <c r="BP90" s="24">
        <f t="shared" si="54"/>
        <v>-13501</v>
      </c>
      <c r="BQ90" s="24">
        <f t="shared" si="54"/>
        <v>-20041</v>
      </c>
      <c r="BR90" s="24">
        <f t="shared" si="54"/>
        <v>-14387</v>
      </c>
      <c r="BS90" s="24">
        <f t="shared" si="54"/>
        <v>-13632</v>
      </c>
      <c r="BT90" s="24">
        <f t="shared" si="54"/>
        <v>-3364</v>
      </c>
      <c r="BU90" s="24">
        <f>BU89</f>
        <v>-1340</v>
      </c>
      <c r="BV90" s="24">
        <f>BV89</f>
        <v>-7962</v>
      </c>
    </row>
    <row r="91" spans="1:74" ht="4.1500000000000004" customHeight="1" x14ac:dyDescent="0.35">
      <c r="A91" s="19"/>
      <c r="B91" s="20"/>
      <c r="C91" s="21"/>
      <c r="D91" s="14"/>
      <c r="E91" s="22"/>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O91" s="24"/>
      <c r="BP91" s="24"/>
      <c r="BQ91" s="24"/>
      <c r="BR91" s="24"/>
      <c r="BS91" s="24"/>
      <c r="BT91" s="24"/>
      <c r="BU91" s="24"/>
    </row>
    <row r="92" spans="1:74" s="44" customFormat="1" x14ac:dyDescent="0.35">
      <c r="A92" s="46" t="s">
        <v>452</v>
      </c>
      <c r="D92" s="45"/>
    </row>
    <row r="93" spans="1:74" x14ac:dyDescent="0.35">
      <c r="A93" s="47" t="s">
        <v>444</v>
      </c>
      <c r="B93" s="9" t="s">
        <v>71</v>
      </c>
      <c r="C93" s="85" t="s">
        <v>87</v>
      </c>
      <c r="D93" s="52" t="s">
        <v>443</v>
      </c>
      <c r="E93" s="24">
        <v>2082</v>
      </c>
      <c r="F93" s="24">
        <v>2150</v>
      </c>
      <c r="G93" s="24">
        <v>2350</v>
      </c>
      <c r="H93" s="24">
        <v>2462</v>
      </c>
      <c r="I93" s="24">
        <v>2618</v>
      </c>
      <c r="J93" s="24">
        <v>2820</v>
      </c>
      <c r="K93" s="24">
        <v>3038</v>
      </c>
      <c r="L93" s="24">
        <v>3232</v>
      </c>
      <c r="M93" s="24">
        <v>3560</v>
      </c>
      <c r="N93" s="24">
        <v>3750</v>
      </c>
      <c r="O93" s="24">
        <v>4110</v>
      </c>
      <c r="P93" s="24">
        <v>4534</v>
      </c>
      <c r="Q93" s="24"/>
      <c r="R93" s="24"/>
      <c r="S93" s="24"/>
      <c r="T93" s="24"/>
      <c r="U93" s="24"/>
      <c r="V93" s="24"/>
      <c r="W93" s="24"/>
      <c r="X93" s="24"/>
      <c r="Y93" s="24"/>
      <c r="Z93" s="24"/>
      <c r="AA93" s="24"/>
    </row>
    <row r="94" spans="1:74" x14ac:dyDescent="0.35">
      <c r="A94" s="47" t="s">
        <v>445</v>
      </c>
      <c r="B94" s="9" t="s">
        <v>71</v>
      </c>
      <c r="C94" s="85" t="s">
        <v>87</v>
      </c>
      <c r="D94" s="51" t="s">
        <v>443</v>
      </c>
      <c r="J94" s="24">
        <v>2817</v>
      </c>
      <c r="K94" s="24">
        <v>3036</v>
      </c>
      <c r="L94" s="24">
        <v>3232</v>
      </c>
      <c r="M94" s="24">
        <v>3562</v>
      </c>
      <c r="N94" s="24">
        <v>3757</v>
      </c>
      <c r="O94" s="24">
        <v>4116</v>
      </c>
      <c r="P94" s="24">
        <v>4535</v>
      </c>
      <c r="Q94" s="24">
        <v>5045</v>
      </c>
      <c r="R94" s="24">
        <v>5624</v>
      </c>
    </row>
    <row r="95" spans="1:74" x14ac:dyDescent="0.35">
      <c r="A95" s="47" t="s">
        <v>446</v>
      </c>
      <c r="B95" s="9" t="s">
        <v>71</v>
      </c>
      <c r="C95" s="85" t="s">
        <v>87</v>
      </c>
      <c r="D95" s="51" t="s">
        <v>443</v>
      </c>
      <c r="J95" s="24"/>
      <c r="K95" s="24"/>
      <c r="L95" s="24"/>
      <c r="M95" s="24"/>
      <c r="N95" s="24"/>
      <c r="O95" s="24">
        <v>4146</v>
      </c>
      <c r="P95" s="24">
        <v>4530</v>
      </c>
      <c r="Q95" s="24">
        <v>5059</v>
      </c>
      <c r="R95" s="24">
        <v>5673</v>
      </c>
      <c r="S95" s="24">
        <v>6256</v>
      </c>
      <c r="T95" s="24">
        <v>6651</v>
      </c>
      <c r="U95" s="24">
        <v>7386</v>
      </c>
      <c r="V95" s="24">
        <v>8134</v>
      </c>
      <c r="W95" s="24">
        <v>9077</v>
      </c>
      <c r="X95" s="24">
        <v>10228</v>
      </c>
      <c r="Y95" s="24">
        <v>12298</v>
      </c>
    </row>
    <row r="96" spans="1:74" x14ac:dyDescent="0.35">
      <c r="A96" s="47" t="s">
        <v>447</v>
      </c>
      <c r="B96" s="9" t="s">
        <v>71</v>
      </c>
      <c r="C96" s="85" t="s">
        <v>87</v>
      </c>
      <c r="D96" s="51" t="s">
        <v>443</v>
      </c>
      <c r="E96" s="24">
        <v>2081</v>
      </c>
      <c r="F96" s="24">
        <v>2149</v>
      </c>
      <c r="G96" s="24">
        <v>2349</v>
      </c>
      <c r="H96" s="24">
        <v>2461</v>
      </c>
      <c r="I96" s="24">
        <v>2619</v>
      </c>
      <c r="J96" s="24">
        <v>2817</v>
      </c>
      <c r="K96" s="24">
        <v>3061</v>
      </c>
      <c r="L96" s="24">
        <v>3237</v>
      </c>
      <c r="M96" s="24">
        <v>3620</v>
      </c>
      <c r="N96" s="24">
        <v>3770</v>
      </c>
      <c r="O96" s="24">
        <v>4145</v>
      </c>
      <c r="P96" s="24">
        <v>4532</v>
      </c>
      <c r="Q96" s="24">
        <v>5029</v>
      </c>
      <c r="R96" s="24">
        <v>5640</v>
      </c>
      <c r="S96" s="24">
        <v>6225</v>
      </c>
      <c r="T96" s="24">
        <v>6613</v>
      </c>
      <c r="U96" s="24">
        <v>7348</v>
      </c>
      <c r="V96" s="24">
        <v>8102</v>
      </c>
      <c r="W96" s="24">
        <v>9047</v>
      </c>
      <c r="X96" s="24">
        <v>10166</v>
      </c>
      <c r="Y96" s="24">
        <v>12239</v>
      </c>
      <c r="Z96" s="24">
        <v>17912</v>
      </c>
      <c r="AA96" s="24">
        <v>21943</v>
      </c>
      <c r="AB96" s="24">
        <v>24230</v>
      </c>
      <c r="AC96" s="24">
        <v>26860</v>
      </c>
      <c r="AD96" s="24">
        <v>29199</v>
      </c>
      <c r="AE96" s="24">
        <v>31748</v>
      </c>
      <c r="AF96" s="24">
        <v>36304</v>
      </c>
      <c r="AG96" s="24">
        <v>41515</v>
      </c>
      <c r="AH96" s="24">
        <v>49390</v>
      </c>
      <c r="AI96" s="24">
        <v>57287</v>
      </c>
      <c r="AJ96" s="24">
        <v>64675</v>
      </c>
      <c r="AK96" s="24">
        <v>70860</v>
      </c>
      <c r="AL96" s="24">
        <v>76097</v>
      </c>
      <c r="AM96" s="24">
        <v>79405</v>
      </c>
      <c r="AN96" s="24">
        <v>82820</v>
      </c>
      <c r="AO96" s="24">
        <v>87835</v>
      </c>
      <c r="AP96" s="24">
        <v>96030</v>
      </c>
      <c r="AQ96" s="24">
        <v>102638</v>
      </c>
      <c r="AR96" s="24">
        <v>113816</v>
      </c>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row>
    <row r="97" spans="1:74" x14ac:dyDescent="0.35">
      <c r="A97" s="47" t="s">
        <v>448</v>
      </c>
      <c r="B97" s="9" t="s">
        <v>71</v>
      </c>
      <c r="C97" s="85"/>
      <c r="D97" s="9" t="s">
        <v>453</v>
      </c>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f t="shared" ref="AN97:BC99" si="55">AN79-AN88</f>
        <v>82860</v>
      </c>
      <c r="AO97" s="24">
        <f t="shared" si="55"/>
        <v>87903</v>
      </c>
      <c r="AP97" s="24">
        <f t="shared" si="55"/>
        <v>96143</v>
      </c>
      <c r="AQ97" s="24">
        <f t="shared" si="55"/>
        <v>102822</v>
      </c>
      <c r="AR97" s="24">
        <f t="shared" si="55"/>
        <v>109590</v>
      </c>
      <c r="AS97" s="24">
        <f t="shared" si="55"/>
        <v>114372</v>
      </c>
      <c r="AT97" s="24">
        <f t="shared" si="55"/>
        <v>122012</v>
      </c>
      <c r="AU97" s="24">
        <f t="shared" si="55"/>
        <v>126689</v>
      </c>
      <c r="AV97" s="24">
        <f t="shared" si="55"/>
        <v>128481</v>
      </c>
    </row>
    <row r="98" spans="1:74" x14ac:dyDescent="0.35">
      <c r="A98" s="47" t="s">
        <v>449</v>
      </c>
      <c r="B98" s="9" t="s">
        <v>71</v>
      </c>
      <c r="C98" s="85"/>
      <c r="D98" s="9" t="s">
        <v>453</v>
      </c>
      <c r="V98" s="24">
        <f t="shared" ref="V98:AM99" si="56">V80-V89</f>
        <v>8240</v>
      </c>
      <c r="W98" s="24">
        <f t="shared" si="56"/>
        <v>9236</v>
      </c>
      <c r="X98" s="24">
        <f t="shared" si="56"/>
        <v>10365</v>
      </c>
      <c r="Y98" s="24">
        <f t="shared" si="56"/>
        <v>12353</v>
      </c>
      <c r="Z98" s="24">
        <f t="shared" si="56"/>
        <v>18111</v>
      </c>
      <c r="AA98" s="24">
        <f t="shared" si="56"/>
        <v>22265</v>
      </c>
      <c r="AB98" s="24">
        <f t="shared" si="56"/>
        <v>24687</v>
      </c>
      <c r="AC98" s="24">
        <f t="shared" si="56"/>
        <v>27381</v>
      </c>
      <c r="AD98" s="24">
        <f t="shared" si="56"/>
        <v>29346</v>
      </c>
      <c r="AE98" s="24">
        <f t="shared" si="56"/>
        <v>32344</v>
      </c>
      <c r="AF98" s="24">
        <f t="shared" si="56"/>
        <v>37138</v>
      </c>
      <c r="AG98" s="24">
        <f t="shared" si="56"/>
        <v>42159</v>
      </c>
      <c r="AH98" s="24">
        <f t="shared" si="56"/>
        <v>50173</v>
      </c>
      <c r="AI98" s="24">
        <f t="shared" si="56"/>
        <v>58126</v>
      </c>
      <c r="AJ98" s="24">
        <f t="shared" si="56"/>
        <v>65775</v>
      </c>
      <c r="AK98" s="24">
        <f t="shared" si="56"/>
        <v>72138</v>
      </c>
      <c r="AL98" s="24">
        <f t="shared" si="56"/>
        <v>77703</v>
      </c>
      <c r="AM98" s="24">
        <f t="shared" si="56"/>
        <v>81382</v>
      </c>
      <c r="AN98" s="24">
        <f t="shared" si="55"/>
        <v>85158</v>
      </c>
      <c r="AO98" s="24">
        <f t="shared" si="55"/>
        <v>91467</v>
      </c>
      <c r="AP98" s="24">
        <f t="shared" si="55"/>
        <v>99102</v>
      </c>
      <c r="AQ98" s="24">
        <f t="shared" si="55"/>
        <v>106316</v>
      </c>
      <c r="AR98" s="24">
        <f t="shared" si="55"/>
        <v>113280</v>
      </c>
      <c r="AS98" s="24">
        <f t="shared" si="55"/>
        <v>118562</v>
      </c>
      <c r="AT98" s="24">
        <f t="shared" si="55"/>
        <v>126073</v>
      </c>
      <c r="AU98" s="24">
        <f t="shared" si="55"/>
        <v>130350</v>
      </c>
      <c r="AV98" s="24">
        <f t="shared" si="55"/>
        <v>132448</v>
      </c>
      <c r="AW98" s="24">
        <f t="shared" si="55"/>
        <v>125433</v>
      </c>
      <c r="AX98" s="24">
        <f t="shared" si="55"/>
        <v>141227</v>
      </c>
      <c r="AY98" s="24">
        <f t="shared" si="55"/>
        <v>143692</v>
      </c>
      <c r="AZ98" s="24">
        <f t="shared" si="55"/>
        <v>171450</v>
      </c>
      <c r="BA98" s="24">
        <f t="shared" si="55"/>
        <v>185233</v>
      </c>
      <c r="BB98" s="24">
        <f t="shared" si="55"/>
        <v>197472</v>
      </c>
      <c r="BC98" s="24">
        <f t="shared" si="55"/>
        <v>210237</v>
      </c>
      <c r="BD98" s="24">
        <f t="shared" ref="BD98:BT99" si="57">BD80-BD89</f>
        <v>223546</v>
      </c>
      <c r="BE98" s="24">
        <f t="shared" si="57"/>
        <v>241783</v>
      </c>
      <c r="BF98" s="24">
        <f t="shared" si="57"/>
        <v>245918</v>
      </c>
      <c r="BG98" s="24">
        <f t="shared" si="57"/>
        <v>266735</v>
      </c>
      <c r="BH98" s="24">
        <f t="shared" si="57"/>
        <v>323935</v>
      </c>
      <c r="BI98" s="24">
        <f t="shared" si="57"/>
        <v>341178</v>
      </c>
      <c r="BJ98" s="24">
        <f t="shared" si="57"/>
        <v>353130</v>
      </c>
      <c r="BK98" s="24">
        <f t="shared" si="57"/>
        <v>376898</v>
      </c>
      <c r="BL98" s="24">
        <f t="shared" si="57"/>
        <v>372006</v>
      </c>
      <c r="BM98" s="24">
        <f t="shared" si="57"/>
        <v>412801</v>
      </c>
      <c r="BN98" s="24">
        <f t="shared" si="57"/>
        <v>417237</v>
      </c>
      <c r="BO98" s="24">
        <f t="shared" si="57"/>
        <v>436012</v>
      </c>
      <c r="BP98" s="24">
        <f t="shared" si="57"/>
        <v>452876</v>
      </c>
      <c r="BQ98" s="24">
        <f t="shared" si="57"/>
        <v>472783</v>
      </c>
      <c r="BR98" s="24">
        <f t="shared" si="57"/>
        <v>492485</v>
      </c>
      <c r="BS98" s="24">
        <f t="shared" si="57"/>
        <v>563266</v>
      </c>
      <c r="BT98" s="24">
        <f t="shared" si="57"/>
        <v>657448</v>
      </c>
      <c r="BU98" s="24">
        <f>BU80-BU89</f>
        <v>617660</v>
      </c>
      <c r="BV98" s="24">
        <f>BV80-BV89</f>
        <v>635375</v>
      </c>
    </row>
    <row r="99" spans="1:74" x14ac:dyDescent="0.35">
      <c r="A99" s="47" t="s">
        <v>450</v>
      </c>
      <c r="B99" s="9" t="s">
        <v>71</v>
      </c>
      <c r="C99" s="85"/>
      <c r="E99" s="24">
        <f t="shared" ref="E99:U99" si="58">E81-E90</f>
        <v>2155.6185269242305</v>
      </c>
      <c r="F99" s="24">
        <f t="shared" si="58"/>
        <v>2215.7124412574667</v>
      </c>
      <c r="G99" s="24">
        <f t="shared" si="58"/>
        <v>2420.0149600080108</v>
      </c>
      <c r="H99" s="24">
        <f t="shared" si="58"/>
        <v>2533.7718073810152</v>
      </c>
      <c r="I99" s="24">
        <f t="shared" si="58"/>
        <v>2692.8014904427896</v>
      </c>
      <c r="J99" s="24">
        <f t="shared" si="58"/>
        <v>2900.4754664614134</v>
      </c>
      <c r="K99" s="24">
        <f t="shared" si="58"/>
        <v>3118.594698698414</v>
      </c>
      <c r="L99" s="24">
        <f t="shared" si="58"/>
        <v>3306.9652571997017</v>
      </c>
      <c r="M99" s="24">
        <f t="shared" si="58"/>
        <v>3667.8603893749323</v>
      </c>
      <c r="N99" s="24">
        <f t="shared" si="58"/>
        <v>3847.2017906447722</v>
      </c>
      <c r="O99" s="24">
        <f t="shared" si="58"/>
        <v>4217.2928265818537</v>
      </c>
      <c r="P99" s="24">
        <f t="shared" si="58"/>
        <v>4610.0163185532183</v>
      </c>
      <c r="Q99" s="24">
        <f t="shared" si="58"/>
        <v>5116.0241550274814</v>
      </c>
      <c r="R99" s="24">
        <f t="shared" si="58"/>
        <v>5735.9380611662655</v>
      </c>
      <c r="S99" s="24">
        <f t="shared" si="58"/>
        <v>6320.9901237678605</v>
      </c>
      <c r="T99" s="24">
        <f t="shared" si="58"/>
        <v>6721.1163691427428</v>
      </c>
      <c r="U99" s="24">
        <f t="shared" si="58"/>
        <v>7475.3899883722524</v>
      </c>
      <c r="V99" s="24">
        <f t="shared" si="56"/>
        <v>8240</v>
      </c>
      <c r="W99" s="24">
        <f t="shared" si="56"/>
        <v>9236</v>
      </c>
      <c r="X99" s="24">
        <f t="shared" si="56"/>
        <v>10365</v>
      </c>
      <c r="Y99" s="24">
        <f t="shared" si="56"/>
        <v>12353</v>
      </c>
      <c r="Z99" s="24">
        <f t="shared" si="56"/>
        <v>18111</v>
      </c>
      <c r="AA99" s="24">
        <f t="shared" si="56"/>
        <v>22265</v>
      </c>
      <c r="AB99" s="24">
        <f t="shared" si="56"/>
        <v>24687</v>
      </c>
      <c r="AC99" s="24">
        <f t="shared" si="56"/>
        <v>27381</v>
      </c>
      <c r="AD99" s="24">
        <f t="shared" si="56"/>
        <v>29346</v>
      </c>
      <c r="AE99" s="24">
        <f t="shared" si="56"/>
        <v>32344</v>
      </c>
      <c r="AF99" s="24">
        <f t="shared" si="56"/>
        <v>37138</v>
      </c>
      <c r="AG99" s="24">
        <f t="shared" si="56"/>
        <v>42159</v>
      </c>
      <c r="AH99" s="24">
        <f t="shared" si="56"/>
        <v>50173</v>
      </c>
      <c r="AI99" s="24">
        <f t="shared" si="56"/>
        <v>58126</v>
      </c>
      <c r="AJ99" s="24">
        <f t="shared" si="56"/>
        <v>65775</v>
      </c>
      <c r="AK99" s="24">
        <f t="shared" si="56"/>
        <v>72138</v>
      </c>
      <c r="AL99" s="24">
        <f t="shared" si="56"/>
        <v>77703</v>
      </c>
      <c r="AM99" s="24">
        <f t="shared" si="56"/>
        <v>81382</v>
      </c>
      <c r="AN99" s="24">
        <f t="shared" si="55"/>
        <v>85158</v>
      </c>
      <c r="AO99" s="24">
        <f t="shared" si="55"/>
        <v>91467</v>
      </c>
      <c r="AP99" s="24">
        <f t="shared" si="55"/>
        <v>99102</v>
      </c>
      <c r="AQ99" s="24">
        <f t="shared" si="55"/>
        <v>106316</v>
      </c>
      <c r="AR99" s="24">
        <f t="shared" si="55"/>
        <v>113280</v>
      </c>
      <c r="AS99" s="24">
        <f t="shared" si="55"/>
        <v>118562</v>
      </c>
      <c r="AT99" s="24">
        <f t="shared" si="55"/>
        <v>126073</v>
      </c>
      <c r="AU99" s="24">
        <f t="shared" si="55"/>
        <v>130350</v>
      </c>
      <c r="AV99" s="24">
        <f t="shared" si="55"/>
        <v>132448</v>
      </c>
      <c r="AW99" s="24">
        <f t="shared" si="55"/>
        <v>125433</v>
      </c>
      <c r="AX99" s="24">
        <f t="shared" si="55"/>
        <v>141227</v>
      </c>
      <c r="AY99" s="24">
        <f t="shared" si="55"/>
        <v>143692</v>
      </c>
      <c r="AZ99" s="24">
        <f t="shared" si="55"/>
        <v>171450</v>
      </c>
      <c r="BA99" s="24">
        <f t="shared" si="55"/>
        <v>185233</v>
      </c>
      <c r="BB99" s="24">
        <f t="shared" si="55"/>
        <v>197472</v>
      </c>
      <c r="BC99" s="24">
        <f t="shared" si="55"/>
        <v>210237</v>
      </c>
      <c r="BD99" s="24">
        <f t="shared" si="57"/>
        <v>223546</v>
      </c>
      <c r="BE99" s="24">
        <f t="shared" si="57"/>
        <v>241783</v>
      </c>
      <c r="BF99" s="24">
        <f t="shared" si="57"/>
        <v>245918</v>
      </c>
      <c r="BG99" s="24">
        <f t="shared" si="57"/>
        <v>266735</v>
      </c>
      <c r="BH99" s="24">
        <f t="shared" si="57"/>
        <v>323935</v>
      </c>
      <c r="BI99" s="24">
        <f t="shared" si="57"/>
        <v>341178</v>
      </c>
      <c r="BJ99" s="24">
        <f t="shared" si="57"/>
        <v>353130</v>
      </c>
      <c r="BK99" s="24">
        <f t="shared" si="57"/>
        <v>376898</v>
      </c>
      <c r="BL99" s="24">
        <f t="shared" si="57"/>
        <v>372006</v>
      </c>
      <c r="BM99" s="24">
        <f t="shared" si="57"/>
        <v>412801</v>
      </c>
      <c r="BN99" s="24">
        <f t="shared" si="57"/>
        <v>417237</v>
      </c>
      <c r="BO99" s="24">
        <f t="shared" si="57"/>
        <v>436012</v>
      </c>
      <c r="BP99" s="24">
        <f t="shared" si="57"/>
        <v>452876</v>
      </c>
      <c r="BQ99" s="24">
        <f t="shared" si="57"/>
        <v>472783</v>
      </c>
      <c r="BR99" s="24">
        <f t="shared" si="57"/>
        <v>492485</v>
      </c>
      <c r="BS99" s="24">
        <f t="shared" si="57"/>
        <v>563266</v>
      </c>
      <c r="BT99" s="24">
        <f t="shared" si="57"/>
        <v>657448</v>
      </c>
      <c r="BU99" s="24">
        <f>BU81-BU90</f>
        <v>617660</v>
      </c>
      <c r="BV99" s="24">
        <f>BV81-BV90</f>
        <v>635375</v>
      </c>
    </row>
    <row r="100" spans="1:74" ht="4.1500000000000004" customHeight="1" x14ac:dyDescent="0.35">
      <c r="A100" s="19"/>
      <c r="B100" s="20"/>
      <c r="C100" s="211"/>
      <c r="D100" s="14"/>
      <c r="E100" s="22"/>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O100" s="24"/>
      <c r="BP100" s="24"/>
      <c r="BQ100" s="24"/>
      <c r="BR100" s="24"/>
      <c r="BS100" s="24"/>
      <c r="BT100" s="24"/>
      <c r="BU100" s="24"/>
    </row>
    <row r="101" spans="1:74" s="44" customFormat="1" x14ac:dyDescent="0.35">
      <c r="A101" s="46" t="s">
        <v>84</v>
      </c>
      <c r="C101" s="212"/>
    </row>
    <row r="102" spans="1:74" x14ac:dyDescent="0.35">
      <c r="A102" s="47" t="s">
        <v>449</v>
      </c>
      <c r="B102" s="9" t="s">
        <v>71</v>
      </c>
      <c r="C102" s="85" t="s">
        <v>82</v>
      </c>
      <c r="D102" s="51" t="s">
        <v>443</v>
      </c>
      <c r="E102" s="35"/>
      <c r="F102" s="35"/>
      <c r="G102" s="35"/>
      <c r="H102" s="35"/>
      <c r="I102" s="35"/>
      <c r="J102" s="35"/>
      <c r="K102" s="35"/>
      <c r="L102" s="35"/>
      <c r="M102" s="35"/>
      <c r="N102" s="35"/>
      <c r="O102" s="35"/>
      <c r="P102" s="35"/>
      <c r="Q102" s="35"/>
      <c r="R102" s="35"/>
      <c r="S102" s="35"/>
      <c r="T102" s="35"/>
      <c r="U102" s="3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2">
        <f>'[1]Table 1'!AO21</f>
        <v>51</v>
      </c>
      <c r="BF102" s="252">
        <f>'[1]Table 1'!AP21</f>
        <v>2127</v>
      </c>
      <c r="BG102" s="252">
        <f>'[1]Table 1'!AQ21</f>
        <v>3319</v>
      </c>
      <c r="BH102" s="252">
        <f>'[1]Table 1'!AR21</f>
        <v>3566</v>
      </c>
      <c r="BI102" s="252">
        <f>'[1]Table 1'!AS21</f>
        <v>2256</v>
      </c>
      <c r="BJ102" s="252">
        <f>'[1]Table 1'!AT21</f>
        <v>3385</v>
      </c>
      <c r="BK102" s="252">
        <f>'[1]Table 1'!AU21</f>
        <v>2203</v>
      </c>
      <c r="BL102" s="252">
        <f>'[1]Table 1'!AV21</f>
        <v>2682</v>
      </c>
      <c r="BM102" s="252">
        <f>'[1]Table 1'!AW21</f>
        <v>2348</v>
      </c>
      <c r="BN102" s="252">
        <f>'[1]Table 1'!AX21</f>
        <v>4089</v>
      </c>
      <c r="BO102" s="252">
        <f>'[1]Table 1'!AY21</f>
        <v>3202</v>
      </c>
      <c r="BP102" s="252">
        <f>'[1]Table 1'!AZ21</f>
        <v>3644</v>
      </c>
      <c r="BQ102" s="252">
        <f>'[1]Table 1'!BA21</f>
        <v>4305</v>
      </c>
      <c r="BR102" s="252">
        <f>'[1]Table 1'!BB21</f>
        <v>7878</v>
      </c>
      <c r="BS102" s="252">
        <f>'[1]Table 1'!BC21</f>
        <v>5036</v>
      </c>
      <c r="BT102" s="252">
        <f>'[1]Table 1'!BD21</f>
        <v>6619</v>
      </c>
      <c r="BU102" s="252">
        <f>'[1]Table 1'!BE21</f>
        <v>7677</v>
      </c>
      <c r="BV102" s="252">
        <f>'[1]Table 1'!BF21</f>
        <v>4960</v>
      </c>
    </row>
    <row r="103" spans="1:74" ht="4.1500000000000004" customHeight="1" x14ac:dyDescent="0.35">
      <c r="A103" s="19"/>
      <c r="B103" s="20"/>
      <c r="C103" s="211"/>
      <c r="D103" s="14"/>
      <c r="E103" s="22"/>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O103" s="24"/>
      <c r="BP103" s="24"/>
      <c r="BQ103" s="24"/>
      <c r="BR103" s="24"/>
      <c r="BS103" s="24"/>
      <c r="BT103" s="24"/>
      <c r="BU103" s="24"/>
    </row>
    <row r="104" spans="1:74" s="44" customFormat="1" x14ac:dyDescent="0.35">
      <c r="A104" s="46" t="s">
        <v>123</v>
      </c>
      <c r="C104" s="212"/>
    </row>
    <row r="105" spans="1:74" x14ac:dyDescent="0.35">
      <c r="A105" s="47" t="s">
        <v>444</v>
      </c>
      <c r="B105" s="9" t="s">
        <v>71</v>
      </c>
      <c r="C105" s="85"/>
      <c r="D105" s="9" t="s">
        <v>453</v>
      </c>
      <c r="E105" s="24">
        <f>E48-E75</f>
        <v>296</v>
      </c>
      <c r="F105" s="24">
        <f t="shared" ref="F105:U107" si="59">F48-F75</f>
        <v>296</v>
      </c>
      <c r="G105" s="24">
        <f t="shared" si="59"/>
        <v>278</v>
      </c>
      <c r="H105" s="24">
        <f t="shared" si="59"/>
        <v>406</v>
      </c>
      <c r="I105" s="24">
        <f t="shared" si="59"/>
        <v>426</v>
      </c>
      <c r="J105" s="24">
        <f t="shared" si="59"/>
        <v>234</v>
      </c>
      <c r="K105" s="24">
        <f t="shared" si="59"/>
        <v>296</v>
      </c>
      <c r="L105" s="24">
        <f t="shared" si="59"/>
        <v>476</v>
      </c>
      <c r="M105" s="24">
        <f t="shared" si="59"/>
        <v>232</v>
      </c>
      <c r="N105" s="24">
        <f t="shared" si="59"/>
        <v>166</v>
      </c>
      <c r="O105" s="24">
        <f t="shared" si="59"/>
        <v>196</v>
      </c>
      <c r="P105" s="24">
        <f t="shared" si="59"/>
        <v>472</v>
      </c>
      <c r="Q105" s="24"/>
    </row>
    <row r="106" spans="1:74" x14ac:dyDescent="0.35">
      <c r="A106" s="47" t="s">
        <v>445</v>
      </c>
      <c r="B106" s="9" t="s">
        <v>71</v>
      </c>
      <c r="C106" s="85"/>
      <c r="D106" s="9" t="s">
        <v>453</v>
      </c>
      <c r="E106" s="24"/>
      <c r="F106" s="24"/>
      <c r="G106" s="24"/>
      <c r="H106" s="24"/>
      <c r="I106" s="24"/>
      <c r="J106" s="24">
        <f t="shared" si="59"/>
        <v>236</v>
      </c>
      <c r="K106" s="24">
        <f t="shared" si="59"/>
        <v>297</v>
      </c>
      <c r="L106" s="24">
        <f t="shared" si="59"/>
        <v>476</v>
      </c>
      <c r="M106" s="24">
        <f t="shared" si="59"/>
        <v>229</v>
      </c>
      <c r="N106" s="24">
        <f t="shared" si="59"/>
        <v>161</v>
      </c>
      <c r="O106" s="24">
        <f t="shared" si="59"/>
        <v>199</v>
      </c>
      <c r="P106" s="24">
        <f t="shared" si="59"/>
        <v>472</v>
      </c>
      <c r="Q106" s="24">
        <f t="shared" si="59"/>
        <v>415</v>
      </c>
      <c r="R106" s="24">
        <f t="shared" si="59"/>
        <v>147</v>
      </c>
      <c r="S106" s="24"/>
      <c r="T106" s="24"/>
    </row>
    <row r="107" spans="1:74" x14ac:dyDescent="0.35">
      <c r="A107" s="47" t="s">
        <v>446</v>
      </c>
      <c r="B107" s="9" t="s">
        <v>71</v>
      </c>
      <c r="C107" s="85"/>
      <c r="D107" s="9" t="s">
        <v>453</v>
      </c>
      <c r="N107" s="24"/>
      <c r="O107" s="24">
        <f t="shared" si="59"/>
        <v>288</v>
      </c>
      <c r="P107" s="24">
        <f t="shared" si="59"/>
        <v>586</v>
      </c>
      <c r="Q107" s="24">
        <f t="shared" si="59"/>
        <v>553</v>
      </c>
      <c r="R107" s="24">
        <f t="shared" si="59"/>
        <v>320</v>
      </c>
      <c r="S107" s="24">
        <f t="shared" si="59"/>
        <v>315</v>
      </c>
      <c r="T107" s="24">
        <f t="shared" si="59"/>
        <v>508</v>
      </c>
      <c r="U107" s="24">
        <f t="shared" si="59"/>
        <v>970</v>
      </c>
      <c r="V107" s="24">
        <f t="shared" ref="V107:Y107" si="60">V50-V77</f>
        <v>835</v>
      </c>
      <c r="W107" s="24">
        <f t="shared" si="60"/>
        <v>839</v>
      </c>
      <c r="X107" s="24">
        <f t="shared" si="60"/>
        <v>277</v>
      </c>
      <c r="Y107" s="24">
        <f t="shared" si="60"/>
        <v>990</v>
      </c>
      <c r="Z107" s="24"/>
    </row>
    <row r="108" spans="1:74" x14ac:dyDescent="0.35">
      <c r="A108" s="47" t="s">
        <v>447</v>
      </c>
      <c r="B108" s="9" t="s">
        <v>71</v>
      </c>
      <c r="C108" s="85"/>
      <c r="D108" s="9" t="s">
        <v>453</v>
      </c>
      <c r="AG108" s="24"/>
      <c r="AH108" s="24">
        <f t="shared" ref="AH108:AQ108" si="61">AH51-AH78</f>
        <v>-3265</v>
      </c>
      <c r="AI108" s="24">
        <f t="shared" si="61"/>
        <v>-6942</v>
      </c>
      <c r="AJ108" s="24">
        <f t="shared" si="61"/>
        <v>-6004</v>
      </c>
      <c r="AK108" s="24">
        <f t="shared" si="61"/>
        <v>-4934</v>
      </c>
      <c r="AL108" s="24">
        <f t="shared" si="61"/>
        <v>-2332</v>
      </c>
      <c r="AM108" s="24">
        <f t="shared" si="61"/>
        <v>1309</v>
      </c>
      <c r="AN108" s="24">
        <f t="shared" si="61"/>
        <v>5538</v>
      </c>
      <c r="AO108" s="24">
        <f t="shared" si="61"/>
        <v>6435</v>
      </c>
      <c r="AP108" s="24">
        <f t="shared" si="61"/>
        <v>-343</v>
      </c>
      <c r="AQ108" s="24">
        <f t="shared" si="61"/>
        <v>-12276</v>
      </c>
      <c r="AR108" s="24"/>
      <c r="AS108" s="24"/>
      <c r="AT108" s="24"/>
      <c r="AU108" s="24"/>
      <c r="AV108" s="24"/>
      <c r="AW108" s="24"/>
      <c r="AX108" s="24"/>
      <c r="AY108" s="24"/>
      <c r="AZ108" s="24"/>
      <c r="BA108" s="24"/>
      <c r="BB108" s="24"/>
      <c r="BC108" s="24"/>
      <c r="BD108" s="24"/>
      <c r="BE108" s="24"/>
    </row>
    <row r="109" spans="1:74" x14ac:dyDescent="0.35">
      <c r="A109" s="47" t="s">
        <v>448</v>
      </c>
      <c r="B109" s="9" t="s">
        <v>71</v>
      </c>
      <c r="C109" s="85"/>
      <c r="D109" s="51" t="s">
        <v>443</v>
      </c>
      <c r="L109" s="24">
        <v>551</v>
      </c>
      <c r="M109" s="24">
        <v>321</v>
      </c>
      <c r="N109" s="24">
        <v>250</v>
      </c>
      <c r="O109" s="24">
        <v>289</v>
      </c>
      <c r="P109" s="24">
        <v>584</v>
      </c>
      <c r="Q109" s="24">
        <v>554</v>
      </c>
      <c r="R109" s="24">
        <v>322</v>
      </c>
      <c r="S109" s="24">
        <v>324</v>
      </c>
      <c r="T109" s="24">
        <v>515</v>
      </c>
      <c r="U109" s="24">
        <v>969</v>
      </c>
      <c r="V109" s="24">
        <v>841</v>
      </c>
      <c r="W109" s="24">
        <v>853</v>
      </c>
      <c r="X109" s="24">
        <v>281</v>
      </c>
      <c r="Y109" s="24">
        <v>1012</v>
      </c>
      <c r="Z109" s="24">
        <v>165</v>
      </c>
      <c r="AA109" s="24">
        <v>-1539</v>
      </c>
      <c r="AB109" s="24">
        <v>-1156</v>
      </c>
      <c r="AC109" s="24">
        <v>-1940</v>
      </c>
      <c r="AD109" s="24">
        <v>-2311</v>
      </c>
      <c r="AE109" s="24">
        <v>-1253</v>
      </c>
      <c r="AF109" s="24">
        <v>-29</v>
      </c>
      <c r="AG109" s="24">
        <v>497</v>
      </c>
      <c r="AH109" s="24">
        <v>-3144</v>
      </c>
      <c r="AI109" s="24">
        <v>-6839</v>
      </c>
      <c r="AJ109" s="24">
        <v>-5772</v>
      </c>
      <c r="AK109" s="24">
        <v>-4819</v>
      </c>
      <c r="AL109" s="24">
        <v>-2075</v>
      </c>
      <c r="AM109" s="24">
        <v>1420</v>
      </c>
      <c r="AN109" s="24">
        <v>5756</v>
      </c>
      <c r="AO109" s="24">
        <v>6881</v>
      </c>
      <c r="AP109" s="24">
        <v>400</v>
      </c>
      <c r="AQ109" s="24">
        <v>-11467</v>
      </c>
      <c r="AR109" s="24">
        <v>-17000</v>
      </c>
      <c r="AS109" s="24">
        <v>-17067</v>
      </c>
      <c r="AT109" s="24">
        <v>-13133</v>
      </c>
      <c r="AU109" s="24">
        <v>-10278</v>
      </c>
      <c r="AV109" s="24">
        <v>-4902</v>
      </c>
    </row>
    <row r="110" spans="1:74" x14ac:dyDescent="0.35">
      <c r="A110" s="47" t="s">
        <v>449</v>
      </c>
      <c r="B110" s="9" t="s">
        <v>71</v>
      </c>
      <c r="C110" s="85" t="s">
        <v>82</v>
      </c>
      <c r="D110" s="51" t="s">
        <v>443</v>
      </c>
      <c r="E110" s="24"/>
      <c r="F110" s="24"/>
      <c r="G110" s="24"/>
      <c r="H110" s="24"/>
      <c r="I110" s="24"/>
      <c r="J110" s="24"/>
      <c r="K110" s="24"/>
      <c r="L110" s="24"/>
      <c r="M110" s="24"/>
      <c r="N110" s="24"/>
      <c r="O110" s="24"/>
      <c r="P110" s="24"/>
      <c r="Q110" s="24"/>
      <c r="R110" s="24"/>
      <c r="S110" s="24"/>
      <c r="T110" s="24"/>
      <c r="U110" s="24"/>
      <c r="V110" s="251">
        <f>'[1]Table 1'!F23</f>
        <v>901</v>
      </c>
      <c r="W110" s="251">
        <f>'[1]Table 1'!G23</f>
        <v>886</v>
      </c>
      <c r="X110" s="251">
        <f>'[1]Table 1'!H23</f>
        <v>348</v>
      </c>
      <c r="Y110" s="251">
        <f>'[1]Table 1'!I23</f>
        <v>1150</v>
      </c>
      <c r="Z110" s="251">
        <f>'[1]Table 1'!J23</f>
        <v>181</v>
      </c>
      <c r="AA110" s="251">
        <f>'[1]Table 1'!K23</f>
        <v>-1499</v>
      </c>
      <c r="AB110" s="251">
        <f>'[1]Table 1'!L23</f>
        <v>-1266</v>
      </c>
      <c r="AC110" s="251">
        <f>'[1]Table 1'!M23</f>
        <v>-2037</v>
      </c>
      <c r="AD110" s="251">
        <f>'[1]Table 1'!N23</f>
        <v>-2142</v>
      </c>
      <c r="AE110" s="251">
        <f>'[1]Table 1'!O23</f>
        <v>-1322</v>
      </c>
      <c r="AF110" s="251">
        <f>'[1]Table 1'!P23</f>
        <v>-184</v>
      </c>
      <c r="AG110" s="251">
        <f>'[1]Table 1'!Q23</f>
        <v>348</v>
      </c>
      <c r="AH110" s="251">
        <f>'[1]Table 1'!R23</f>
        <v>-3348</v>
      </c>
      <c r="AI110" s="251">
        <f>'[1]Table 1'!S23</f>
        <v>-7008</v>
      </c>
      <c r="AJ110" s="251">
        <f>'[1]Table 1'!T23</f>
        <v>-6037</v>
      </c>
      <c r="AK110" s="251">
        <f>'[1]Table 1'!U23</f>
        <v>-5122</v>
      </c>
      <c r="AL110" s="251">
        <f>'[1]Table 1'!V23</f>
        <v>-2434</v>
      </c>
      <c r="AM110" s="251">
        <f>'[1]Table 1'!W23</f>
        <v>1452</v>
      </c>
      <c r="AN110" s="251">
        <f>'[1]Table 1'!X23</f>
        <v>5421</v>
      </c>
      <c r="AO110" s="251">
        <f>'[1]Table 1'!Y23</f>
        <v>5942</v>
      </c>
      <c r="AP110" s="251">
        <f>'[1]Table 1'!Z23</f>
        <v>-438</v>
      </c>
      <c r="AQ110" s="251">
        <f>'[1]Table 1'!AA23</f>
        <v>-12631</v>
      </c>
      <c r="AR110" s="251">
        <f>'[1]Table 1'!AB23</f>
        <v>-18118</v>
      </c>
      <c r="AS110" s="251">
        <f>'[1]Table 1'!AC23</f>
        <v>-18185</v>
      </c>
      <c r="AT110" s="251">
        <f>'[1]Table 1'!AD23</f>
        <v>-14160</v>
      </c>
      <c r="AU110" s="251">
        <f>'[1]Table 1'!AE23</f>
        <v>-11109</v>
      </c>
      <c r="AV110" s="251">
        <f>'[1]Table 1'!AF23</f>
        <v>-6099</v>
      </c>
      <c r="AW110" s="251">
        <f>'[1]Table 1'!AG23</f>
        <v>149</v>
      </c>
      <c r="AX110" s="251">
        <f>'[1]Table 1'!AH23</f>
        <v>3889</v>
      </c>
      <c r="AY110" s="251">
        <f>'[1]Table 1'!AI23</f>
        <v>13007</v>
      </c>
      <c r="AZ110" s="251">
        <f>'[1]Table 1'!AJ23</f>
        <v>5872</v>
      </c>
      <c r="BA110" s="251">
        <f>'[1]Table 1'!AK23</f>
        <v>-1067</v>
      </c>
      <c r="BB110" s="251">
        <f>'[1]Table 1'!AL23</f>
        <v>7370</v>
      </c>
      <c r="BC110" s="251">
        <f>'[1]Table 1'!AM23</f>
        <v>7990</v>
      </c>
      <c r="BD110" s="251">
        <f>'[1]Table 1'!AN23</f>
        <v>13577</v>
      </c>
      <c r="BE110" s="251">
        <f>'[1]Table 1'!AO23</f>
        <v>15757</v>
      </c>
      <c r="BF110" s="251">
        <f>'[1]Table 1'!AP23</f>
        <v>17190</v>
      </c>
      <c r="BG110" s="251">
        <f>'[1]Table 1'!AQ23</f>
        <v>19754</v>
      </c>
      <c r="BH110" s="251">
        <f>'[1]Table 1'!AR23</f>
        <v>-27013</v>
      </c>
      <c r="BI110" s="251">
        <f>'[1]Table 1'!AS23</f>
        <v>-54494</v>
      </c>
      <c r="BJ110" s="251">
        <f>'[1]Table 1'!AT23</f>
        <v>-47463</v>
      </c>
      <c r="BK110" s="251">
        <f>'[1]Table 1'!AU23</f>
        <v>-43360</v>
      </c>
      <c r="BL110" s="251">
        <f>'[1]Table 1'!AV23</f>
        <v>-18834</v>
      </c>
      <c r="BM110" s="251">
        <f>'[1]Table 1'!AW23</f>
        <v>-48456</v>
      </c>
      <c r="BN110" s="251">
        <f>'[1]Table 1'!AX23</f>
        <v>-37867</v>
      </c>
      <c r="BO110" s="251">
        <f>'[1]Table 1'!AY23</f>
        <v>-39606</v>
      </c>
      <c r="BP110" s="251">
        <f>'[1]Table 1'!AZ23</f>
        <v>-33151</v>
      </c>
      <c r="BQ110" s="251">
        <f>'[1]Table 1'!BA23</f>
        <v>-10141</v>
      </c>
      <c r="BR110" s="251">
        <f>'[1]Table 1'!BB23</f>
        <v>-690</v>
      </c>
      <c r="BS110" s="251">
        <f>'[1]Table 1'!BC23</f>
        <v>-85272</v>
      </c>
      <c r="BT110" s="251">
        <f>'[1]Table 1'!BD23</f>
        <v>-134171</v>
      </c>
      <c r="BU110" s="251">
        <f>'[1]Table 1'!BE23</f>
        <v>-31962</v>
      </c>
      <c r="BV110" s="251">
        <f>'[1]Table 1'!BF23</f>
        <v>22064</v>
      </c>
    </row>
    <row r="111" spans="1:74" x14ac:dyDescent="0.35">
      <c r="A111" s="47" t="s">
        <v>450</v>
      </c>
      <c r="B111" s="9" t="s">
        <v>71</v>
      </c>
      <c r="E111" s="24">
        <f t="shared" ref="E111:T111" si="62">E54-E81</f>
        <v>363.3558815196775</v>
      </c>
      <c r="F111" s="24">
        <f t="shared" si="62"/>
        <v>368.08346412339756</v>
      </c>
      <c r="G111" s="24">
        <f t="shared" si="62"/>
        <v>355.04495442873053</v>
      </c>
      <c r="H111" s="24">
        <f t="shared" si="62"/>
        <v>488.8396320528384</v>
      </c>
      <c r="I111" s="24">
        <f t="shared" si="62"/>
        <v>518.48745529841881</v>
      </c>
      <c r="J111" s="24">
        <f t="shared" si="62"/>
        <v>327.0622807560153</v>
      </c>
      <c r="K111" s="24">
        <f t="shared" si="62"/>
        <v>406.55929854389706</v>
      </c>
      <c r="L111" s="24">
        <f t="shared" si="62"/>
        <v>577.48129453522415</v>
      </c>
      <c r="M111" s="24">
        <f t="shared" si="62"/>
        <v>344.43098877289276</v>
      </c>
      <c r="N111" s="24">
        <f t="shared" si="62"/>
        <v>273.59791436753039</v>
      </c>
      <c r="O111" s="24">
        <f t="shared" si="62"/>
        <v>314.28588648888854</v>
      </c>
      <c r="P111" s="24">
        <f t="shared" si="62"/>
        <v>618.20851810569366</v>
      </c>
      <c r="Q111" s="24">
        <f t="shared" si="62"/>
        <v>588.87004102750325</v>
      </c>
      <c r="R111" s="24">
        <f t="shared" si="62"/>
        <v>355.14638428803028</v>
      </c>
      <c r="S111" s="24">
        <f t="shared" si="62"/>
        <v>360.83201217783699</v>
      </c>
      <c r="T111" s="24">
        <f t="shared" si="62"/>
        <v>557.8678122310148</v>
      </c>
      <c r="U111" s="24">
        <f>U54-U81</f>
        <v>1026.4710722951195</v>
      </c>
      <c r="V111" s="24">
        <f t="shared" ref="V111:BC111" si="63">V54-V81</f>
        <v>901</v>
      </c>
      <c r="W111" s="24">
        <f t="shared" si="63"/>
        <v>886</v>
      </c>
      <c r="X111" s="24">
        <f t="shared" si="63"/>
        <v>347</v>
      </c>
      <c r="Y111" s="24">
        <f t="shared" si="63"/>
        <v>1150</v>
      </c>
      <c r="Z111" s="24">
        <f t="shared" si="63"/>
        <v>180</v>
      </c>
      <c r="AA111" s="24">
        <f t="shared" si="63"/>
        <v>-1498</v>
      </c>
      <c r="AB111" s="24">
        <f t="shared" si="63"/>
        <v>-1267</v>
      </c>
      <c r="AC111" s="24">
        <f t="shared" si="63"/>
        <v>-2038</v>
      </c>
      <c r="AD111" s="24">
        <f t="shared" si="63"/>
        <v>-2143</v>
      </c>
      <c r="AE111" s="24">
        <f t="shared" si="63"/>
        <v>-1321</v>
      </c>
      <c r="AF111" s="24">
        <f t="shared" si="63"/>
        <v>-183</v>
      </c>
      <c r="AG111" s="24">
        <f t="shared" si="63"/>
        <v>348</v>
      </c>
      <c r="AH111" s="24">
        <f t="shared" si="63"/>
        <v>-3347</v>
      </c>
      <c r="AI111" s="24">
        <f t="shared" si="63"/>
        <v>-7009</v>
      </c>
      <c r="AJ111" s="24">
        <f t="shared" si="63"/>
        <v>-6036</v>
      </c>
      <c r="AK111" s="24">
        <f t="shared" si="63"/>
        <v>-5122</v>
      </c>
      <c r="AL111" s="24">
        <f t="shared" si="63"/>
        <v>-2434</v>
      </c>
      <c r="AM111" s="24">
        <f t="shared" si="63"/>
        <v>1452</v>
      </c>
      <c r="AN111" s="24">
        <f t="shared" si="63"/>
        <v>5422</v>
      </c>
      <c r="AO111" s="24">
        <f t="shared" si="63"/>
        <v>5941</v>
      </c>
      <c r="AP111" s="24">
        <f t="shared" si="63"/>
        <v>-438</v>
      </c>
      <c r="AQ111" s="24">
        <f t="shared" si="63"/>
        <v>-12632</v>
      </c>
      <c r="AR111" s="24">
        <f t="shared" si="63"/>
        <v>-18118</v>
      </c>
      <c r="AS111" s="24">
        <f t="shared" si="63"/>
        <v>-18185</v>
      </c>
      <c r="AT111" s="24">
        <f t="shared" si="63"/>
        <v>-14161</v>
      </c>
      <c r="AU111" s="24">
        <f t="shared" si="63"/>
        <v>-11109</v>
      </c>
      <c r="AV111" s="24">
        <f t="shared" si="63"/>
        <v>-6097</v>
      </c>
      <c r="AW111" s="24">
        <f t="shared" si="63"/>
        <v>149</v>
      </c>
      <c r="AX111" s="24">
        <f t="shared" si="63"/>
        <v>3888</v>
      </c>
      <c r="AY111" s="24">
        <f t="shared" si="63"/>
        <v>13007</v>
      </c>
      <c r="AZ111" s="24">
        <f t="shared" si="63"/>
        <v>5873</v>
      </c>
      <c r="BA111" s="24">
        <f t="shared" si="63"/>
        <v>-1067</v>
      </c>
      <c r="BB111" s="24">
        <f t="shared" si="63"/>
        <v>7370</v>
      </c>
      <c r="BC111" s="24">
        <f t="shared" si="63"/>
        <v>7990</v>
      </c>
      <c r="BD111" s="24">
        <f>BD54-BD81</f>
        <v>13577</v>
      </c>
      <c r="BE111" s="24">
        <f>BE54-BE81-BE102</f>
        <v>15756</v>
      </c>
      <c r="BF111" s="24">
        <f t="shared" ref="BF111:BU111" si="64">BF54-BF81-BF102</f>
        <v>17189</v>
      </c>
      <c r="BG111" s="24">
        <f t="shared" si="64"/>
        <v>19755</v>
      </c>
      <c r="BH111" s="24">
        <f t="shared" si="64"/>
        <v>-27012</v>
      </c>
      <c r="BI111" s="24">
        <f t="shared" si="64"/>
        <v>-54494</v>
      </c>
      <c r="BJ111" s="24">
        <f t="shared" si="64"/>
        <v>-47463</v>
      </c>
      <c r="BK111" s="24">
        <f t="shared" si="64"/>
        <v>-43361</v>
      </c>
      <c r="BL111" s="24">
        <f t="shared" si="64"/>
        <v>-18834</v>
      </c>
      <c r="BM111" s="24">
        <f t="shared" si="64"/>
        <v>-48456</v>
      </c>
      <c r="BN111" s="24">
        <f t="shared" si="64"/>
        <v>-37867</v>
      </c>
      <c r="BO111" s="24">
        <f t="shared" si="64"/>
        <v>-39606</v>
      </c>
      <c r="BP111" s="24">
        <f t="shared" si="64"/>
        <v>-33151</v>
      </c>
      <c r="BQ111" s="24">
        <f t="shared" si="64"/>
        <v>-10142</v>
      </c>
      <c r="BR111" s="24">
        <f t="shared" si="64"/>
        <v>-690</v>
      </c>
      <c r="BS111" s="24">
        <f t="shared" si="64"/>
        <v>-85272</v>
      </c>
      <c r="BT111" s="24">
        <f t="shared" si="64"/>
        <v>-140790</v>
      </c>
      <c r="BU111" s="24">
        <f t="shared" si="64"/>
        <v>-39639</v>
      </c>
      <c r="BV111" s="24">
        <f>BV54-BV81-BV102</f>
        <v>17104</v>
      </c>
    </row>
    <row r="112" spans="1:74" ht="4.1500000000000004" customHeight="1" x14ac:dyDescent="0.35">
      <c r="A112" s="19"/>
      <c r="B112" s="20"/>
      <c r="C112" s="21"/>
      <c r="D112" s="14"/>
      <c r="E112" s="22"/>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O112" s="24"/>
      <c r="BP112" s="24"/>
      <c r="BQ112" s="24"/>
      <c r="BR112" s="24"/>
      <c r="BS112" s="24"/>
      <c r="BT112" s="24"/>
      <c r="BU112" s="24"/>
    </row>
    <row r="113" spans="1:74" s="44" customFormat="1" x14ac:dyDescent="0.35">
      <c r="A113" s="46" t="s">
        <v>90</v>
      </c>
      <c r="C113" s="55"/>
      <c r="AN113" s="54"/>
      <c r="AO113" s="54"/>
      <c r="AP113" s="54"/>
      <c r="AQ113" s="54"/>
      <c r="AR113" s="54"/>
      <c r="AS113" s="54"/>
      <c r="AT113" s="54"/>
      <c r="AU113" s="54"/>
      <c r="AV113" s="54"/>
    </row>
    <row r="114" spans="1:74" x14ac:dyDescent="0.35">
      <c r="A114" s="47" t="s">
        <v>444</v>
      </c>
      <c r="B114" s="9" t="s">
        <v>71</v>
      </c>
      <c r="D114" s="52" t="s">
        <v>443</v>
      </c>
      <c r="E114" s="24">
        <v>-140</v>
      </c>
      <c r="F114" s="24">
        <v>-110</v>
      </c>
      <c r="G114" s="24">
        <v>-158</v>
      </c>
      <c r="H114" s="24">
        <v>-44</v>
      </c>
      <c r="I114" s="24">
        <v>-46</v>
      </c>
      <c r="J114" s="24">
        <v>-274</v>
      </c>
      <c r="K114" s="24">
        <v>-220</v>
      </c>
      <c r="L114" s="24">
        <v>-18</v>
      </c>
      <c r="M114" s="24">
        <v>-314</v>
      </c>
      <c r="N114" s="24">
        <v>-386</v>
      </c>
      <c r="O114" s="24">
        <v>-384</v>
      </c>
      <c r="P114" s="24">
        <v>-172</v>
      </c>
      <c r="Q114" s="24"/>
      <c r="R114" s="24"/>
      <c r="S114" s="24"/>
      <c r="T114" s="24"/>
      <c r="U114" s="24"/>
      <c r="V114" s="24"/>
      <c r="W114" s="24"/>
      <c r="X114" s="24"/>
      <c r="Y114" s="24"/>
      <c r="Z114" s="24"/>
      <c r="AA114" s="24"/>
    </row>
    <row r="115" spans="1:74" x14ac:dyDescent="0.35">
      <c r="A115" s="47" t="s">
        <v>445</v>
      </c>
      <c r="B115" s="9" t="s">
        <v>71</v>
      </c>
      <c r="D115" s="51" t="s">
        <v>443</v>
      </c>
      <c r="J115" s="24">
        <v>-271</v>
      </c>
      <c r="K115" s="24">
        <v>-218</v>
      </c>
      <c r="L115" s="24">
        <v>-17</v>
      </c>
      <c r="M115" s="24">
        <v>-320</v>
      </c>
      <c r="N115" s="24">
        <v>-398</v>
      </c>
      <c r="O115" s="24">
        <v>-386</v>
      </c>
      <c r="P115" s="24">
        <v>-173</v>
      </c>
      <c r="Q115" s="24">
        <v>-245</v>
      </c>
      <c r="R115" s="24">
        <v>-531</v>
      </c>
    </row>
    <row r="116" spans="1:74" x14ac:dyDescent="0.35">
      <c r="A116" s="47" t="s">
        <v>446</v>
      </c>
      <c r="B116" s="9" t="s">
        <v>71</v>
      </c>
      <c r="D116" s="51" t="s">
        <v>443</v>
      </c>
      <c r="J116" s="24"/>
      <c r="K116" s="24"/>
      <c r="L116" s="24"/>
      <c r="M116" s="24"/>
      <c r="N116" s="24"/>
      <c r="O116" s="24">
        <v>-421</v>
      </c>
      <c r="P116" s="24">
        <v>-181</v>
      </c>
      <c r="Q116" s="24">
        <v>-256</v>
      </c>
      <c r="R116" s="24">
        <v>-552</v>
      </c>
      <c r="S116" s="9">
        <v>-640</v>
      </c>
      <c r="T116" s="9">
        <v>-385</v>
      </c>
      <c r="U116" s="9">
        <v>-190</v>
      </c>
      <c r="V116" s="9">
        <v>-9</v>
      </c>
      <c r="W116" s="9">
        <v>-132</v>
      </c>
      <c r="X116" s="9">
        <v>-710</v>
      </c>
      <c r="Y116" s="9">
        <v>-296</v>
      </c>
    </row>
    <row r="117" spans="1:74" x14ac:dyDescent="0.35">
      <c r="A117" s="47" t="s">
        <v>447</v>
      </c>
      <c r="B117" s="9" t="s">
        <v>71</v>
      </c>
      <c r="D117" s="51" t="s">
        <v>443</v>
      </c>
      <c r="E117" s="24">
        <v>-141</v>
      </c>
      <c r="F117" s="24">
        <v>-110</v>
      </c>
      <c r="G117" s="24">
        <v>-159</v>
      </c>
      <c r="H117" s="24">
        <v>-46</v>
      </c>
      <c r="I117" s="24">
        <v>-46</v>
      </c>
      <c r="J117" s="24">
        <v>-271</v>
      </c>
      <c r="K117" s="24">
        <v>-234</v>
      </c>
      <c r="L117" s="24">
        <v>-32</v>
      </c>
      <c r="M117" s="24">
        <v>-358</v>
      </c>
      <c r="N117" s="24">
        <v>-415</v>
      </c>
      <c r="O117" s="24">
        <v>-419</v>
      </c>
      <c r="P117" s="24">
        <v>-183</v>
      </c>
      <c r="Q117" s="24">
        <v>-255</v>
      </c>
      <c r="R117" s="24">
        <v>-552</v>
      </c>
      <c r="S117" s="24">
        <v>-643</v>
      </c>
      <c r="T117" s="24">
        <v>-386</v>
      </c>
      <c r="U117" s="24">
        <v>-191</v>
      </c>
      <c r="V117" s="24">
        <v>-10</v>
      </c>
      <c r="W117" s="24">
        <v>-134</v>
      </c>
      <c r="X117" s="24">
        <v>-696</v>
      </c>
      <c r="Y117" s="24">
        <v>-263</v>
      </c>
      <c r="Z117" s="24">
        <v>-2483</v>
      </c>
      <c r="AA117" s="24">
        <v>-3579</v>
      </c>
      <c r="AB117" s="24">
        <v>-2685</v>
      </c>
      <c r="AC117" s="24">
        <v>-3260</v>
      </c>
      <c r="AD117" s="24">
        <v>-3387</v>
      </c>
      <c r="AE117" s="24">
        <v>-1957</v>
      </c>
      <c r="AF117" s="24">
        <v>-987</v>
      </c>
      <c r="AG117" s="24">
        <v>-507</v>
      </c>
      <c r="AH117" s="24">
        <v>-4512</v>
      </c>
      <c r="AI117" s="24">
        <v>-7987</v>
      </c>
      <c r="AJ117" s="24">
        <v>-6696</v>
      </c>
      <c r="AK117" s="24">
        <v>-5636</v>
      </c>
      <c r="AL117" s="24">
        <v>-2631</v>
      </c>
      <c r="AM117" s="24">
        <v>2061</v>
      </c>
      <c r="AN117" s="24">
        <v>5893</v>
      </c>
      <c r="AO117" s="24">
        <v>8036</v>
      </c>
      <c r="AP117" s="24">
        <v>1907</v>
      </c>
      <c r="AQ117" s="24">
        <v>-9339</v>
      </c>
      <c r="AR117" s="24">
        <v>113816</v>
      </c>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row>
    <row r="118" spans="1:74" x14ac:dyDescent="0.35">
      <c r="A118" s="47" t="s">
        <v>448</v>
      </c>
      <c r="B118" s="9" t="s">
        <v>71</v>
      </c>
      <c r="D118" s="51" t="s">
        <v>443</v>
      </c>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row>
    <row r="119" spans="1:74" x14ac:dyDescent="0.35">
      <c r="A119" s="47" t="s">
        <v>449</v>
      </c>
      <c r="B119" s="9" t="s">
        <v>71</v>
      </c>
      <c r="D119" s="51" t="s">
        <v>443</v>
      </c>
      <c r="V119" s="251">
        <f>'[1]Table 1'!F29</f>
        <v>50</v>
      </c>
      <c r="W119" s="251">
        <f>'[1]Table 1'!G29</f>
        <v>-101</v>
      </c>
      <c r="X119" s="251">
        <f>'[1]Table 1'!H29</f>
        <v>-629</v>
      </c>
      <c r="Y119" s="251">
        <f>'[1]Table 1'!I29</f>
        <v>-125</v>
      </c>
      <c r="Z119" s="251">
        <f>'[1]Table 1'!J29</f>
        <v>-2467</v>
      </c>
      <c r="AA119" s="251">
        <f>'[1]Table 1'!K29</f>
        <v>-3539</v>
      </c>
      <c r="AB119" s="251">
        <f>'[1]Table 1'!L29</f>
        <v>-2796</v>
      </c>
      <c r="AC119" s="251">
        <f>'[1]Table 1'!M29</f>
        <v>-3361</v>
      </c>
      <c r="AD119" s="251">
        <f>'[1]Table 1'!N29</f>
        <v>-3216</v>
      </c>
      <c r="AE119" s="251">
        <f>'[1]Table 1'!O29</f>
        <v>-2024</v>
      </c>
      <c r="AF119" s="251">
        <f>'[1]Table 1'!P29</f>
        <v>-1146</v>
      </c>
      <c r="AG119" s="251">
        <f>'[1]Table 1'!Q29</f>
        <v>-660</v>
      </c>
      <c r="AH119" s="251">
        <f>'[1]Table 1'!R29</f>
        <v>-4711</v>
      </c>
      <c r="AI119" s="251">
        <f>'[1]Table 1'!S29</f>
        <v>-8144</v>
      </c>
      <c r="AJ119" s="251">
        <f>'[1]Table 1'!T29</f>
        <v>-6959</v>
      </c>
      <c r="AK119" s="251">
        <f>'[1]Table 1'!U29</f>
        <v>-5932</v>
      </c>
      <c r="AL119" s="251">
        <f>'[1]Table 1'!V29</f>
        <v>-2979</v>
      </c>
      <c r="AM119" s="251">
        <f>'[1]Table 1'!W29</f>
        <v>2109</v>
      </c>
      <c r="AN119" s="251">
        <f>'[1]Table 1'!X29</f>
        <v>5589</v>
      </c>
      <c r="AO119" s="251">
        <f>'[1]Table 1'!Y29</f>
        <v>7159</v>
      </c>
      <c r="AP119" s="251">
        <f>'[1]Table 1'!Z29</f>
        <v>1125</v>
      </c>
      <c r="AQ119" s="251">
        <f>'[1]Table 1'!AA29</f>
        <v>-10475</v>
      </c>
      <c r="AR119" s="251">
        <f>'[1]Table 1'!AB29</f>
        <v>-15647</v>
      </c>
      <c r="AS119" s="251">
        <f>'[1]Table 1'!AC29</f>
        <v>-14738</v>
      </c>
      <c r="AT119" s="251">
        <f>'[1]Table 1'!AD29</f>
        <v>-12614</v>
      </c>
      <c r="AU119" s="251">
        <f>'[1]Table 1'!AE29</f>
        <v>-5921</v>
      </c>
      <c r="AV119" s="251">
        <f>'[1]Table 1'!AF29</f>
        <v>1142</v>
      </c>
      <c r="AW119" s="251">
        <f>'[1]Table 1'!AG29</f>
        <v>15303</v>
      </c>
      <c r="AX119" s="251">
        <f>'[1]Table 1'!AH29</f>
        <v>10837</v>
      </c>
      <c r="AY119" s="251">
        <f>'[1]Table 1'!AI29</f>
        <v>22507</v>
      </c>
      <c r="AZ119" s="251">
        <f>'[1]Table 1'!AJ29</f>
        <v>11545</v>
      </c>
      <c r="BA119" s="251">
        <f>'[1]Table 1'!AK29</f>
        <v>2355</v>
      </c>
      <c r="BB119" s="251">
        <f>'[1]Table 1'!AL29</f>
        <v>7141</v>
      </c>
      <c r="BC119" s="251">
        <f>'[1]Table 1'!AM29</f>
        <v>7538</v>
      </c>
      <c r="BD119" s="251">
        <f>'[1]Table 1'!AN29</f>
        <v>12438</v>
      </c>
      <c r="BE119" s="251">
        <f>'[1]Table 1'!AO29</f>
        <v>14160</v>
      </c>
      <c r="BF119" s="251">
        <f>'[1]Table 1'!AP29</f>
        <v>26720</v>
      </c>
      <c r="BG119" s="251">
        <f>'[1]Table 1'!AQ29</f>
        <v>28181</v>
      </c>
      <c r="BH119" s="251">
        <f>'[1]Table 1'!AR29</f>
        <v>-31336</v>
      </c>
      <c r="BI119" s="251">
        <f>'[1]Table 1'!AS29</f>
        <v>-56516</v>
      </c>
      <c r="BJ119" s="251">
        <f>'[1]Table 1'!AT29</f>
        <v>-51106</v>
      </c>
      <c r="BK119" s="251">
        <f>'[1]Table 1'!AU29</f>
        <v>-47023</v>
      </c>
      <c r="BL119" s="251">
        <f>'[1]Table 1'!AV29</f>
        <v>-20954</v>
      </c>
      <c r="BM119" s="251">
        <f>'[1]Table 1'!AW29</f>
        <v>-52479</v>
      </c>
      <c r="BN119" s="251">
        <f>'[1]Table 1'!AX29</f>
        <v>-38936</v>
      </c>
      <c r="BO119" s="251">
        <f>'[1]Table 1'!AY29</f>
        <v>-49088</v>
      </c>
      <c r="BP119" s="251">
        <f>'[1]Table 1'!AZ29</f>
        <v>-43008</v>
      </c>
      <c r="BQ119" s="251">
        <f>'[1]Table 1'!BA29</f>
        <v>-25878</v>
      </c>
      <c r="BR119" s="251">
        <f>'[1]Table 1'!BB29</f>
        <v>-7199</v>
      </c>
      <c r="BS119" s="251">
        <f>'[1]Table 1'!BC29</f>
        <v>-93868</v>
      </c>
      <c r="BT119" s="251">
        <f>'[1]Table 1'!BD29</f>
        <v>-137535</v>
      </c>
      <c r="BU119" s="251">
        <f>'[1]Table 1'!BE29</f>
        <v>-33302</v>
      </c>
      <c r="BV119" s="251">
        <f>'[1]Table 1'!BF29</f>
        <v>14103</v>
      </c>
    </row>
    <row r="120" spans="1:74" x14ac:dyDescent="0.35">
      <c r="A120" s="47" t="s">
        <v>450</v>
      </c>
      <c r="B120" s="9" t="s">
        <v>71</v>
      </c>
      <c r="E120" s="24">
        <f t="shared" ref="E120:BP120" si="65">E111+E90+E102</f>
        <v>-168.39500041984297</v>
      </c>
      <c r="F120" s="24">
        <f t="shared" si="65"/>
        <v>-127.07905437991735</v>
      </c>
      <c r="G120" s="24">
        <f t="shared" si="65"/>
        <v>-176.70592751078993</v>
      </c>
      <c r="H120" s="24">
        <f t="shared" si="65"/>
        <v>-59.98581949024458</v>
      </c>
      <c r="I120" s="24">
        <f t="shared" si="65"/>
        <v>-57.169462764548257</v>
      </c>
      <c r="J120" s="24">
        <f t="shared" si="65"/>
        <v>-292.50067343039836</v>
      </c>
      <c r="K120" s="24">
        <f t="shared" si="65"/>
        <v>-222.77979693145414</v>
      </c>
      <c r="L120" s="24">
        <f t="shared" si="65"/>
        <v>-24.973412395548962</v>
      </c>
      <c r="M120" s="24">
        <f t="shared" si="65"/>
        <v>-326.45670718044278</v>
      </c>
      <c r="N120" s="24">
        <f t="shared" si="65"/>
        <v>-409.50995819697698</v>
      </c>
      <c r="O120" s="24">
        <f t="shared" si="65"/>
        <v>-400.59444526466575</v>
      </c>
      <c r="P120" s="24">
        <f t="shared" si="65"/>
        <v>-155.15285630188907</v>
      </c>
      <c r="Q120" s="24">
        <f t="shared" si="65"/>
        <v>-226.83967461230702</v>
      </c>
      <c r="R120" s="24">
        <f t="shared" si="65"/>
        <v>-524.0858432001213</v>
      </c>
      <c r="S120" s="24">
        <f t="shared" si="65"/>
        <v>-602.08860393590703</v>
      </c>
      <c r="T120" s="24">
        <f t="shared" si="65"/>
        <v>-342.53858587325055</v>
      </c>
      <c r="U120" s="24">
        <f t="shared" si="65"/>
        <v>-143.14978078544914</v>
      </c>
      <c r="V120" s="24">
        <f t="shared" si="65"/>
        <v>50</v>
      </c>
      <c r="W120" s="24">
        <f t="shared" si="65"/>
        <v>-101</v>
      </c>
      <c r="X120" s="24">
        <f t="shared" si="65"/>
        <v>-630</v>
      </c>
      <c r="Y120" s="24">
        <f t="shared" si="65"/>
        <v>-125</v>
      </c>
      <c r="Z120" s="24">
        <f t="shared" si="65"/>
        <v>-2468</v>
      </c>
      <c r="AA120" s="24">
        <f t="shared" si="65"/>
        <v>-3538</v>
      </c>
      <c r="AB120" s="24">
        <f t="shared" si="65"/>
        <v>-2797</v>
      </c>
      <c r="AC120" s="24">
        <f t="shared" si="65"/>
        <v>-3362</v>
      </c>
      <c r="AD120" s="24">
        <f t="shared" si="65"/>
        <v>-3217</v>
      </c>
      <c r="AE120" s="24">
        <f t="shared" si="65"/>
        <v>-2023</v>
      </c>
      <c r="AF120" s="24">
        <f t="shared" si="65"/>
        <v>-1145</v>
      </c>
      <c r="AG120" s="24">
        <f t="shared" si="65"/>
        <v>-660</v>
      </c>
      <c r="AH120" s="24">
        <f t="shared" si="65"/>
        <v>-4710</v>
      </c>
      <c r="AI120" s="24">
        <f t="shared" si="65"/>
        <v>-8145</v>
      </c>
      <c r="AJ120" s="24">
        <f t="shared" si="65"/>
        <v>-6958</v>
      </c>
      <c r="AK120" s="24">
        <f t="shared" si="65"/>
        <v>-5932</v>
      </c>
      <c r="AL120" s="24">
        <f t="shared" si="65"/>
        <v>-2979</v>
      </c>
      <c r="AM120" s="24">
        <f t="shared" si="65"/>
        <v>2109</v>
      </c>
      <c r="AN120" s="24">
        <f t="shared" si="65"/>
        <v>5590</v>
      </c>
      <c r="AO120" s="24">
        <f t="shared" si="65"/>
        <v>7158</v>
      </c>
      <c r="AP120" s="24">
        <f t="shared" si="65"/>
        <v>1125</v>
      </c>
      <c r="AQ120" s="24">
        <f t="shared" si="65"/>
        <v>-10476</v>
      </c>
      <c r="AR120" s="24">
        <f t="shared" si="65"/>
        <v>-15647</v>
      </c>
      <c r="AS120" s="24">
        <f t="shared" si="65"/>
        <v>-14738</v>
      </c>
      <c r="AT120" s="24">
        <f t="shared" si="65"/>
        <v>-12615</v>
      </c>
      <c r="AU120" s="24">
        <f t="shared" si="65"/>
        <v>-5921</v>
      </c>
      <c r="AV120" s="24">
        <f t="shared" si="65"/>
        <v>1144</v>
      </c>
      <c r="AW120" s="24">
        <f t="shared" si="65"/>
        <v>15303</v>
      </c>
      <c r="AX120" s="24">
        <f t="shared" si="65"/>
        <v>10836</v>
      </c>
      <c r="AY120" s="24">
        <f t="shared" si="65"/>
        <v>22507</v>
      </c>
      <c r="AZ120" s="24">
        <f t="shared" si="65"/>
        <v>11546</v>
      </c>
      <c r="BA120" s="24">
        <f t="shared" si="65"/>
        <v>2355</v>
      </c>
      <c r="BB120" s="24">
        <f t="shared" si="65"/>
        <v>7141</v>
      </c>
      <c r="BC120" s="24">
        <f t="shared" si="65"/>
        <v>7538</v>
      </c>
      <c r="BD120" s="24">
        <f t="shared" si="65"/>
        <v>12438</v>
      </c>
      <c r="BE120" s="24">
        <f t="shared" si="65"/>
        <v>14160</v>
      </c>
      <c r="BF120" s="24">
        <f t="shared" si="65"/>
        <v>26719</v>
      </c>
      <c r="BG120" s="24">
        <f t="shared" si="65"/>
        <v>28182</v>
      </c>
      <c r="BH120" s="24">
        <f t="shared" si="65"/>
        <v>-31335</v>
      </c>
      <c r="BI120" s="24">
        <f t="shared" si="65"/>
        <v>-56516</v>
      </c>
      <c r="BJ120" s="24">
        <f t="shared" si="65"/>
        <v>-51106</v>
      </c>
      <c r="BK120" s="24">
        <f t="shared" si="65"/>
        <v>-47024</v>
      </c>
      <c r="BL120" s="24">
        <f t="shared" si="65"/>
        <v>-20954</v>
      </c>
      <c r="BM120" s="24">
        <f t="shared" si="65"/>
        <v>-52479</v>
      </c>
      <c r="BN120" s="24">
        <f t="shared" si="65"/>
        <v>-38936</v>
      </c>
      <c r="BO120" s="24">
        <f t="shared" si="65"/>
        <v>-49088</v>
      </c>
      <c r="BP120" s="24">
        <f t="shared" si="65"/>
        <v>-43008</v>
      </c>
      <c r="BQ120" s="24">
        <f t="shared" ref="BQ120:BS120" si="66">BQ111+BQ90+BQ102</f>
        <v>-25878</v>
      </c>
      <c r="BR120" s="24">
        <f t="shared" si="66"/>
        <v>-7199</v>
      </c>
      <c r="BS120" s="24">
        <f t="shared" si="66"/>
        <v>-93868</v>
      </c>
      <c r="BT120" s="24">
        <f>BT111+BT90</f>
        <v>-144154</v>
      </c>
      <c r="BU120" s="24">
        <f>BU111+BU90</f>
        <v>-40979</v>
      </c>
      <c r="BV120" s="24">
        <f>BV111+BV90</f>
        <v>9142</v>
      </c>
    </row>
    <row r="123" spans="1:74" x14ac:dyDescent="0.35">
      <c r="A123" s="293" t="s">
        <v>454</v>
      </c>
    </row>
    <row r="124" spans="1:74" x14ac:dyDescent="0.35">
      <c r="A124" s="293" t="s">
        <v>455</v>
      </c>
    </row>
    <row r="125" spans="1:74" x14ac:dyDescent="0.35">
      <c r="A125" s="293" t="s">
        <v>456</v>
      </c>
    </row>
    <row r="126" spans="1:74" x14ac:dyDescent="0.35">
      <c r="A126" s="293" t="s">
        <v>457</v>
      </c>
    </row>
    <row r="127" spans="1:74" x14ac:dyDescent="0.35">
      <c r="A127" s="293" t="s">
        <v>785</v>
      </c>
    </row>
    <row r="128" spans="1:74" x14ac:dyDescent="0.35">
      <c r="A128" s="293" t="s">
        <v>458</v>
      </c>
    </row>
    <row r="129" spans="1:1" x14ac:dyDescent="0.35">
      <c r="A129" s="28"/>
    </row>
    <row r="220" spans="5:72" x14ac:dyDescent="0.35">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row>
    <row r="221" spans="5:72" x14ac:dyDescent="0.35">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row>
    <row r="222" spans="5:72" x14ac:dyDescent="0.35">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row>
    <row r="223" spans="5:72" x14ac:dyDescent="0.35">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row>
    <row r="224" spans="5:72" x14ac:dyDescent="0.35">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row>
    <row r="225" spans="5:72" x14ac:dyDescent="0.35">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row>
    <row r="226" spans="5:72" x14ac:dyDescent="0.35">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row>
    <row r="227" spans="5:72" x14ac:dyDescent="0.35">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row>
    <row r="228" spans="5:72" x14ac:dyDescent="0.35">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row>
    <row r="229" spans="5:72" x14ac:dyDescent="0.35">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row>
    <row r="230" spans="5:72" x14ac:dyDescent="0.35">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row>
    <row r="231" spans="5:72" x14ac:dyDescent="0.35">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row>
    <row r="232" spans="5:72" x14ac:dyDescent="0.35">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row>
    <row r="233" spans="5:72" x14ac:dyDescent="0.35">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row>
    <row r="234" spans="5:72" x14ac:dyDescent="0.35">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row>
    <row r="235" spans="5:72" x14ac:dyDescent="0.35">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row>
    <row r="236" spans="5:72" x14ac:dyDescent="0.35">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row>
    <row r="237" spans="5:72" x14ac:dyDescent="0.35">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row>
    <row r="238" spans="5:72" x14ac:dyDescent="0.35">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row>
    <row r="239" spans="5:72" x14ac:dyDescent="0.35">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row>
    <row r="240" spans="5:72" x14ac:dyDescent="0.35">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row>
    <row r="241" spans="5:72" x14ac:dyDescent="0.35">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row>
    <row r="242" spans="5:72" x14ac:dyDescent="0.35">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row>
    <row r="243" spans="5:72" x14ac:dyDescent="0.35">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row>
    <row r="244" spans="5:72" x14ac:dyDescent="0.35">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row>
    <row r="245" spans="5:72" x14ac:dyDescent="0.35">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row>
    <row r="246" spans="5:72" x14ac:dyDescent="0.35">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row>
    <row r="247" spans="5:72" x14ac:dyDescent="0.35">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row>
    <row r="248" spans="5:72" x14ac:dyDescent="0.35">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row>
    <row r="249" spans="5:72" x14ac:dyDescent="0.35">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row>
    <row r="250" spans="5:72" x14ac:dyDescent="0.35">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24"/>
      <c r="BT250" s="24"/>
    </row>
    <row r="251" spans="5:72" x14ac:dyDescent="0.35">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24"/>
      <c r="BT251" s="24"/>
    </row>
    <row r="252" spans="5:72" x14ac:dyDescent="0.35">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row>
    <row r="253" spans="5:72" x14ac:dyDescent="0.35">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row>
    <row r="254" spans="5:72" x14ac:dyDescent="0.35">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row>
    <row r="255" spans="5:72" x14ac:dyDescent="0.35">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row>
    <row r="256" spans="5:72" x14ac:dyDescent="0.35">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row>
    <row r="257" spans="5:72" x14ac:dyDescent="0.35">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row>
    <row r="258" spans="5:72" x14ac:dyDescent="0.35">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row>
    <row r="259" spans="5:72" x14ac:dyDescent="0.35">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row>
    <row r="260" spans="5:72" x14ac:dyDescent="0.35">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24"/>
      <c r="BT260" s="24"/>
    </row>
    <row r="261" spans="5:72" x14ac:dyDescent="0.35">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row>
    <row r="262" spans="5:72" x14ac:dyDescent="0.35">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row>
    <row r="263" spans="5:72" x14ac:dyDescent="0.35">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row>
    <row r="264" spans="5:72" x14ac:dyDescent="0.35">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row>
    <row r="265" spans="5:72" x14ac:dyDescent="0.35">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row>
    <row r="266" spans="5:72" x14ac:dyDescent="0.35">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row>
    <row r="267" spans="5:72" x14ac:dyDescent="0.35">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row>
    <row r="268" spans="5:72" x14ac:dyDescent="0.35">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row>
    <row r="269" spans="5:72" x14ac:dyDescent="0.35">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row>
    <row r="270" spans="5:72" x14ac:dyDescent="0.35">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row>
    <row r="271" spans="5:72" x14ac:dyDescent="0.35">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24"/>
      <c r="BT271" s="24"/>
    </row>
    <row r="272" spans="5:72" x14ac:dyDescent="0.35">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row>
    <row r="273" spans="5:72" x14ac:dyDescent="0.35">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row>
    <row r="274" spans="5:72" x14ac:dyDescent="0.35">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row>
    <row r="275" spans="5:72" x14ac:dyDescent="0.35">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row>
    <row r="276" spans="5:72" x14ac:dyDescent="0.35">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row>
    <row r="277" spans="5:72" x14ac:dyDescent="0.35">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row>
    <row r="278" spans="5:72" x14ac:dyDescent="0.35">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row>
    <row r="279" spans="5:72" x14ac:dyDescent="0.35">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row>
    <row r="280" spans="5:72" x14ac:dyDescent="0.35">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row>
    <row r="281" spans="5:72" x14ac:dyDescent="0.35">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row>
    <row r="282" spans="5:72" x14ac:dyDescent="0.35">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row>
    <row r="283" spans="5:72" x14ac:dyDescent="0.35">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row>
    <row r="284" spans="5:72" x14ac:dyDescent="0.35">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row>
    <row r="285" spans="5:72" x14ac:dyDescent="0.35">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row>
    <row r="286" spans="5:72" x14ac:dyDescent="0.35">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row>
    <row r="287" spans="5:72" x14ac:dyDescent="0.35">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row>
    <row r="288" spans="5:72" x14ac:dyDescent="0.35">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row>
    <row r="289" spans="5:72" x14ac:dyDescent="0.35">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row>
    <row r="290" spans="5:72" x14ac:dyDescent="0.35">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row>
    <row r="291" spans="5:72" x14ac:dyDescent="0.35">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row>
    <row r="292" spans="5:72" x14ac:dyDescent="0.35">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row>
    <row r="293" spans="5:72" x14ac:dyDescent="0.35">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row>
    <row r="294" spans="5:72" x14ac:dyDescent="0.35">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row>
    <row r="295" spans="5:72" x14ac:dyDescent="0.35">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row>
    <row r="296" spans="5:72" x14ac:dyDescent="0.35">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row>
    <row r="297" spans="5:72" x14ac:dyDescent="0.35">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row>
    <row r="298" spans="5:72" x14ac:dyDescent="0.35">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row>
    <row r="299" spans="5:72" x14ac:dyDescent="0.35">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row>
    <row r="300" spans="5:72" x14ac:dyDescent="0.35">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row>
    <row r="301" spans="5:72" x14ac:dyDescent="0.35">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row>
    <row r="302" spans="5:72" x14ac:dyDescent="0.35">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row>
    <row r="303" spans="5:72" x14ac:dyDescent="0.35">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row>
    <row r="304" spans="5:72" x14ac:dyDescent="0.35">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row>
  </sheetData>
  <mergeCells count="3">
    <mergeCell ref="A17:A18"/>
    <mergeCell ref="A20:A21"/>
    <mergeCell ref="A23:A24"/>
  </mergeCells>
  <conditionalFormatting sqref="E220:BT304">
    <cfRule type="cellIs" dxfId="0" priority="1" operator="notEqual">
      <formula>0</formula>
    </cfRule>
  </conditionalFormatting>
  <hyperlinks>
    <hyperlink ref="D57" r:id="rId1" xr:uid="{680BD48F-15F0-4356-AE20-A73CF8450490}"/>
    <hyperlink ref="D66" r:id="rId2" xr:uid="{A1D217B5-1694-4DBA-8AA5-F5B68D370AEC}"/>
    <hyperlink ref="D58" r:id="rId3" xr:uid="{AFEDBB38-A346-48ED-9900-9F8A15BDD0CA}"/>
    <hyperlink ref="D67" r:id="rId4" xr:uid="{9722793D-35DE-4A3F-8362-F96AD7E7C760}"/>
    <hyperlink ref="D75" r:id="rId5" xr:uid="{F6CC01AB-4F8A-4A1C-BF9A-64DB1A403E30}"/>
    <hyperlink ref="D76" r:id="rId6" xr:uid="{9523CE3B-AFA5-4275-8E25-E8DE41952700}"/>
    <hyperlink ref="D114" r:id="rId7" xr:uid="{FA0B4551-C4BA-48AB-AEDE-02C4DE72BDBA}"/>
    <hyperlink ref="D115" r:id="rId8" xr:uid="{6BCA3786-6882-4BC8-83D2-79EFB757A835}"/>
    <hyperlink ref="D51" r:id="rId9" xr:uid="{11AABA8E-4F80-4B78-865D-9816B8DC7C55}"/>
    <hyperlink ref="D60" r:id="rId10" xr:uid="{9A53D43D-ABAE-4907-9747-360BE281EF61}"/>
    <hyperlink ref="D69" r:id="rId11" xr:uid="{F2F06E3D-9774-4FF5-A2C9-B7B2E533DC67}"/>
    <hyperlink ref="D78" r:id="rId12" xr:uid="{98B4482E-2350-43D0-8EE4-EAD2FEE198E4}"/>
    <hyperlink ref="D117" r:id="rId13" xr:uid="{92FCC88B-CBBD-43AF-AF9B-4207FB56216C}"/>
    <hyperlink ref="D84" r:id="rId14" xr:uid="{4A440DD1-8BBC-4EE1-B95F-F169C428FD3F}"/>
    <hyperlink ref="D85" r:id="rId15" xr:uid="{159A2B95-D72A-4161-B8A0-2468A087FD7E}"/>
    <hyperlink ref="D87" r:id="rId16" xr:uid="{40D1CC5B-803E-431E-805E-7D6DA48EE532}"/>
    <hyperlink ref="D96" r:id="rId17" xr:uid="{05BEEA9D-FC0C-4795-A2E7-53AFE40FA0C0}"/>
    <hyperlink ref="D59" r:id="rId18" xr:uid="{BEF425E5-1635-4CF1-97A1-FC97E4CFBBAE}"/>
    <hyperlink ref="D68" r:id="rId19" xr:uid="{2278B180-893A-4612-9C72-5C70BB2FC768}"/>
    <hyperlink ref="D77" r:id="rId20" xr:uid="{1C4CB1A0-1E18-4EF7-84BB-FC00B31616E9}"/>
    <hyperlink ref="D86" r:id="rId21" xr:uid="{FB38BF50-8427-44B5-95F9-F054ACBAB5C3}"/>
    <hyperlink ref="D116" r:id="rId22" xr:uid="{454525D0-2B4F-494B-8957-EC7AFC6924DC}"/>
    <hyperlink ref="D52" r:id="rId23" xr:uid="{DAAE1473-7A61-411A-A59F-940AA5CC0EBA}"/>
    <hyperlink ref="D61" r:id="rId24" xr:uid="{037660E8-6FB1-4089-96A6-F8ED496A6334}"/>
    <hyperlink ref="D70" r:id="rId25" xr:uid="{853E963A-9B5C-41D7-B65D-0E66917EC43B}"/>
    <hyperlink ref="D79" r:id="rId26" xr:uid="{382705AF-AA53-4150-8C9C-391C1369F416}"/>
    <hyperlink ref="D88" r:id="rId27" xr:uid="{C7422741-B324-4174-B306-15E5F1765C54}"/>
    <hyperlink ref="D109" r:id="rId28" xr:uid="{BB282908-61FD-4CDB-A343-588832C782AD}"/>
    <hyperlink ref="D118" r:id="rId29" xr:uid="{06B6BADC-94CE-4392-91C9-53DFD31F5BBA}"/>
    <hyperlink ref="D53" r:id="rId30" xr:uid="{95F870FD-7C38-4842-98B2-2CFCD83C3254}"/>
    <hyperlink ref="D62" r:id="rId31" xr:uid="{0B8FD9DC-2739-42E0-9248-250E02E0C958}"/>
    <hyperlink ref="D71" r:id="rId32" xr:uid="{4E8F8216-9058-4EEA-9697-468026F266F2}"/>
    <hyperlink ref="D80" r:id="rId33" xr:uid="{1B271790-F17A-42A2-8140-59A719936DA8}"/>
    <hyperlink ref="D89" r:id="rId34" xr:uid="{62B6645D-1C20-4C6A-84A6-FC23018256A7}"/>
    <hyperlink ref="D110" r:id="rId35" xr:uid="{BCB0886F-5BB7-4A06-B133-147F1859DDDE}"/>
    <hyperlink ref="D119" r:id="rId36" xr:uid="{C4B0953C-765E-4B7C-8023-F30B128EF42F}"/>
    <hyperlink ref="D102" r:id="rId37" xr:uid="{63DE8CDC-05FC-4599-A139-EC592AF8A62E}"/>
    <hyperlink ref="D95" r:id="rId38" xr:uid="{B85C7D48-0016-4CC7-B01F-FAB2E40BA6F2}"/>
    <hyperlink ref="D94" r:id="rId39" xr:uid="{DF2D47A1-28CE-48CB-A7BE-2334D03C406C}"/>
    <hyperlink ref="D93" r:id="rId40" xr:uid="{FCD5EA91-B84B-45F6-BD17-BF8C0D69A2DF}"/>
    <hyperlink ref="D50" r:id="rId41" xr:uid="{EB0037BF-B206-430A-A88B-E00BEB40D56F}"/>
    <hyperlink ref="D49" r:id="rId42" xr:uid="{8444E0C8-2472-4387-9BD4-74046F2F2CD0}"/>
    <hyperlink ref="D48" r:id="rId43" xr:uid="{4AE80B67-1F66-400A-8B6C-40B772852571}"/>
    <hyperlink ref="D42" r:id="rId44" location="data-downloads" xr:uid="{681DE39C-70E4-455B-97EE-573B8A82A773}"/>
  </hyperlinks>
  <pageMargins left="0.7" right="0.7" top="0.75" bottom="0.75" header="0.3" footer="0.3"/>
  <pageSetup paperSize="9" orientation="portrait" horizontalDpi="1200" verticalDpi="1200" r:id="rId45"/>
  <headerFooter>
    <oddHeader>&amp;C&amp;"Calibri"&amp;10&amp;KFF0000OFFICIAL&amp;1#</oddHeader>
    <oddFooter>&amp;C&amp;1#&amp;"Calibri"&amp;10&amp;KFF0000OFFICIAL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2C5FE-F54E-421B-8AFD-FEE67717AC15}">
  <dimension ref="A1:EZ17"/>
  <sheetViews>
    <sheetView zoomScale="85" zoomScaleNormal="85" workbookViewId="0">
      <pane xSplit="3" ySplit="4" topLeftCell="D5" activePane="bottomRight" state="frozen"/>
      <selection pane="topRight" activeCell="E1" sqref="E1"/>
      <selection pane="bottomLeft" activeCell="A5" sqref="A5"/>
      <selection pane="bottomRight"/>
    </sheetView>
  </sheetViews>
  <sheetFormatPr defaultColWidth="9.26953125" defaultRowHeight="14.5" x14ac:dyDescent="0.35"/>
  <cols>
    <col min="1" max="1" width="63" style="9" customWidth="1"/>
    <col min="2" max="128" width="10.54296875" style="9" customWidth="1"/>
    <col min="129" max="130" width="9.7265625" style="9" bestFit="1" customWidth="1"/>
    <col min="131" max="16384" width="9.26953125" style="9"/>
  </cols>
  <sheetData>
    <row r="1" spans="1:156" ht="15.5" x14ac:dyDescent="0.35">
      <c r="A1" s="13" t="s">
        <v>459</v>
      </c>
      <c r="B1" s="14" t="s">
        <v>6</v>
      </c>
      <c r="C1" s="66"/>
      <c r="D1" s="66"/>
      <c r="E1" s="66"/>
      <c r="F1" s="66"/>
      <c r="G1" s="66"/>
      <c r="H1" s="66"/>
      <c r="I1" s="66"/>
      <c r="J1" s="66"/>
      <c r="K1" s="66"/>
      <c r="L1" s="66"/>
      <c r="M1" s="66"/>
    </row>
    <row r="2" spans="1:156" ht="15.5" x14ac:dyDescent="0.35">
      <c r="A2" s="40" t="s">
        <v>136</v>
      </c>
      <c r="B2" s="67"/>
      <c r="C2" s="67"/>
      <c r="D2" s="67"/>
      <c r="E2" s="67"/>
      <c r="F2" s="67"/>
      <c r="G2" s="67"/>
      <c r="H2" s="67"/>
      <c r="I2" s="67"/>
      <c r="J2" s="67"/>
      <c r="K2" s="67"/>
      <c r="L2" s="67"/>
      <c r="M2" s="67"/>
      <c r="DT2" s="24"/>
    </row>
    <row r="3" spans="1:156" s="42" customFormat="1" ht="14.65" customHeight="1" x14ac:dyDescent="0.35">
      <c r="A3" s="34"/>
      <c r="B3" s="34" t="s">
        <v>8</v>
      </c>
      <c r="C3" s="16" t="s">
        <v>9</v>
      </c>
      <c r="D3" s="31" t="s">
        <v>460</v>
      </c>
      <c r="E3" s="31" t="s">
        <v>158</v>
      </c>
      <c r="F3" s="31" t="s">
        <v>159</v>
      </c>
      <c r="G3" s="31" t="s">
        <v>160</v>
      </c>
      <c r="H3" s="31" t="s">
        <v>161</v>
      </c>
      <c r="I3" s="31" t="s">
        <v>162</v>
      </c>
      <c r="J3" s="31" t="s">
        <v>163</v>
      </c>
      <c r="K3" s="31" t="s">
        <v>164</v>
      </c>
      <c r="L3" s="31" t="s">
        <v>165</v>
      </c>
      <c r="M3" s="31" t="s">
        <v>166</v>
      </c>
      <c r="N3" s="31" t="s">
        <v>167</v>
      </c>
      <c r="O3" s="17" t="s">
        <v>168</v>
      </c>
      <c r="P3" s="17" t="s">
        <v>169</v>
      </c>
      <c r="Q3" s="31" t="s">
        <v>170</v>
      </c>
      <c r="R3" s="31" t="s">
        <v>171</v>
      </c>
      <c r="S3" s="31" t="s">
        <v>172</v>
      </c>
      <c r="T3" s="31" t="s">
        <v>173</v>
      </c>
      <c r="U3" s="31" t="s">
        <v>174</v>
      </c>
      <c r="V3" s="31" t="s">
        <v>175</v>
      </c>
      <c r="W3" s="31" t="s">
        <v>176</v>
      </c>
      <c r="X3" s="31" t="s">
        <v>177</v>
      </c>
      <c r="Y3" s="31" t="s">
        <v>178</v>
      </c>
      <c r="Z3" s="31" t="s">
        <v>179</v>
      </c>
      <c r="AA3" s="31" t="s">
        <v>180</v>
      </c>
      <c r="AB3" s="31" t="s">
        <v>181</v>
      </c>
      <c r="AC3" s="31" t="s">
        <v>182</v>
      </c>
      <c r="AD3" s="31" t="s">
        <v>183</v>
      </c>
      <c r="AE3" s="31" t="s">
        <v>184</v>
      </c>
      <c r="AF3" s="31" t="s">
        <v>185</v>
      </c>
      <c r="AG3" s="31" t="s">
        <v>186</v>
      </c>
      <c r="AH3" s="31" t="s">
        <v>187</v>
      </c>
      <c r="AI3" s="17" t="s">
        <v>188</v>
      </c>
      <c r="AJ3" s="17" t="s">
        <v>189</v>
      </c>
      <c r="AK3" s="17" t="s">
        <v>190</v>
      </c>
      <c r="AL3" s="17" t="s">
        <v>191</v>
      </c>
      <c r="AM3" s="17" t="s">
        <v>192</v>
      </c>
      <c r="AN3" s="17" t="s">
        <v>193</v>
      </c>
      <c r="AO3" s="31" t="s">
        <v>194</v>
      </c>
      <c r="AP3" s="31" t="s">
        <v>195</v>
      </c>
      <c r="AQ3" s="31" t="s">
        <v>196</v>
      </c>
      <c r="AR3" s="31" t="s">
        <v>197</v>
      </c>
      <c r="AS3" s="31" t="s">
        <v>198</v>
      </c>
      <c r="AT3" s="31" t="s">
        <v>199</v>
      </c>
      <c r="AU3" s="31" t="s">
        <v>200</v>
      </c>
      <c r="AV3" s="31" t="s">
        <v>201</v>
      </c>
      <c r="AW3" s="31" t="s">
        <v>202</v>
      </c>
      <c r="AX3" s="31" t="s">
        <v>203</v>
      </c>
      <c r="AY3" s="31" t="s">
        <v>204</v>
      </c>
      <c r="AZ3" s="31" t="s">
        <v>205</v>
      </c>
      <c r="BA3" s="31" t="s">
        <v>206</v>
      </c>
      <c r="BB3" s="31" t="s">
        <v>207</v>
      </c>
      <c r="BC3" s="31" t="s">
        <v>208</v>
      </c>
      <c r="BD3" s="31" t="s">
        <v>209</v>
      </c>
      <c r="BE3" s="31" t="s">
        <v>210</v>
      </c>
      <c r="BF3" s="31" t="s">
        <v>211</v>
      </c>
      <c r="BG3" s="31" t="s">
        <v>212</v>
      </c>
      <c r="BH3" s="31" t="s">
        <v>213</v>
      </c>
      <c r="BI3" s="17" t="s">
        <v>214</v>
      </c>
      <c r="BJ3" s="17" t="s">
        <v>215</v>
      </c>
      <c r="BK3" s="17" t="s">
        <v>216</v>
      </c>
      <c r="BL3" s="17" t="s">
        <v>217</v>
      </c>
      <c r="BM3" s="31" t="s">
        <v>218</v>
      </c>
      <c r="BN3" s="17" t="s">
        <v>219</v>
      </c>
      <c r="BO3" s="17" t="s">
        <v>220</v>
      </c>
      <c r="BP3" s="31" t="s">
        <v>221</v>
      </c>
      <c r="BQ3" s="31" t="s">
        <v>222</v>
      </c>
      <c r="BR3" s="31" t="s">
        <v>223</v>
      </c>
      <c r="BS3" s="31" t="s">
        <v>224</v>
      </c>
      <c r="BT3" s="31" t="s">
        <v>225</v>
      </c>
      <c r="BU3" s="31" t="s">
        <v>226</v>
      </c>
      <c r="BV3" s="31" t="s">
        <v>11</v>
      </c>
      <c r="BW3" s="31" t="s">
        <v>12</v>
      </c>
      <c r="BX3" s="31" t="s">
        <v>13</v>
      </c>
      <c r="BY3" s="31" t="s">
        <v>14</v>
      </c>
      <c r="BZ3" s="31" t="s">
        <v>15</v>
      </c>
      <c r="CA3" s="31" t="s">
        <v>16</v>
      </c>
      <c r="CB3" s="31" t="s">
        <v>17</v>
      </c>
      <c r="CC3" s="31" t="s">
        <v>18</v>
      </c>
      <c r="CD3" s="31" t="s">
        <v>19</v>
      </c>
      <c r="CE3" s="31" t="s">
        <v>20</v>
      </c>
      <c r="CF3" s="31" t="s">
        <v>21</v>
      </c>
      <c r="CG3" s="31" t="s">
        <v>22</v>
      </c>
      <c r="CH3" s="17" t="s">
        <v>23</v>
      </c>
      <c r="CI3" s="17" t="s">
        <v>24</v>
      </c>
      <c r="CJ3" s="17" t="s">
        <v>25</v>
      </c>
      <c r="CK3" s="17" t="s">
        <v>26</v>
      </c>
      <c r="CL3" s="17" t="s">
        <v>27</v>
      </c>
      <c r="CM3" s="17" t="s">
        <v>28</v>
      </c>
      <c r="CN3" s="31" t="s">
        <v>29</v>
      </c>
      <c r="CO3" s="31" t="s">
        <v>30</v>
      </c>
      <c r="CP3" s="31" t="s">
        <v>31</v>
      </c>
      <c r="CQ3" s="31" t="s">
        <v>32</v>
      </c>
      <c r="CR3" s="31" t="s">
        <v>33</v>
      </c>
      <c r="CS3" s="31" t="s">
        <v>34</v>
      </c>
      <c r="CT3" s="31" t="s">
        <v>35</v>
      </c>
      <c r="CU3" s="31" t="s">
        <v>36</v>
      </c>
      <c r="CV3" s="31" t="s">
        <v>37</v>
      </c>
      <c r="CW3" s="31" t="s">
        <v>38</v>
      </c>
      <c r="CX3" s="31" t="s">
        <v>39</v>
      </c>
      <c r="CY3" s="31" t="s">
        <v>40</v>
      </c>
      <c r="CZ3" s="31" t="s">
        <v>41</v>
      </c>
      <c r="DA3" s="31" t="s">
        <v>42</v>
      </c>
      <c r="DB3" s="31" t="s">
        <v>43</v>
      </c>
      <c r="DC3" s="31" t="s">
        <v>44</v>
      </c>
      <c r="DD3" s="31" t="s">
        <v>45</v>
      </c>
      <c r="DE3" s="31" t="s">
        <v>46</v>
      </c>
      <c r="DF3" s="31" t="s">
        <v>47</v>
      </c>
      <c r="DG3" s="31" t="s">
        <v>48</v>
      </c>
      <c r="DH3" s="17" t="s">
        <v>49</v>
      </c>
      <c r="DI3" s="17" t="s">
        <v>50</v>
      </c>
      <c r="DJ3" s="17" t="s">
        <v>51</v>
      </c>
      <c r="DK3" s="17" t="s">
        <v>52</v>
      </c>
      <c r="DL3" s="31" t="s">
        <v>53</v>
      </c>
      <c r="DM3" s="17" t="s">
        <v>54</v>
      </c>
      <c r="DN3" s="17" t="s">
        <v>55</v>
      </c>
      <c r="DO3" s="31" t="s">
        <v>56</v>
      </c>
      <c r="DP3" s="31" t="s">
        <v>57</v>
      </c>
      <c r="DQ3" s="31" t="s">
        <v>58</v>
      </c>
      <c r="DR3" s="31" t="s">
        <v>59</v>
      </c>
      <c r="DS3" s="31" t="s">
        <v>60</v>
      </c>
      <c r="DT3" s="31" t="s">
        <v>61</v>
      </c>
      <c r="DU3" s="17" t="s">
        <v>62</v>
      </c>
      <c r="DV3" s="17" t="s">
        <v>63</v>
      </c>
      <c r="DW3" s="17" t="s">
        <v>64</v>
      </c>
      <c r="DX3" s="17" t="s">
        <v>65</v>
      </c>
      <c r="DY3" s="17" t="s">
        <v>66</v>
      </c>
      <c r="DZ3" s="17" t="s">
        <v>67</v>
      </c>
      <c r="EA3" s="17"/>
      <c r="EB3" s="17"/>
      <c r="EC3" s="31"/>
      <c r="ED3" s="31"/>
      <c r="EE3" s="31"/>
      <c r="EF3" s="31"/>
      <c r="EG3" s="31"/>
      <c r="EH3" s="31"/>
      <c r="EI3" s="31"/>
      <c r="EJ3" s="31"/>
      <c r="EK3" s="31"/>
      <c r="EL3" s="31"/>
      <c r="EM3" s="31"/>
      <c r="EN3" s="31"/>
      <c r="EO3" s="31"/>
      <c r="EP3" s="31"/>
      <c r="EQ3" s="31"/>
      <c r="ER3" s="31"/>
      <c r="ES3" s="31"/>
      <c r="ET3" s="31"/>
      <c r="EU3" s="31"/>
      <c r="EV3" s="31"/>
      <c r="EW3" s="17"/>
      <c r="EX3" s="17"/>
      <c r="EY3" s="17"/>
      <c r="EZ3" s="17"/>
    </row>
    <row r="4" spans="1:156" s="32" customFormat="1" x14ac:dyDescent="0.35">
      <c r="A4" s="34"/>
      <c r="B4" s="34"/>
      <c r="C4" s="34"/>
      <c r="D4" s="34"/>
      <c r="E4" s="34"/>
      <c r="F4" s="34"/>
      <c r="G4" s="34"/>
      <c r="H4" s="34"/>
      <c r="I4" s="34"/>
      <c r="J4" s="34"/>
      <c r="K4" s="34"/>
      <c r="L4" s="34"/>
      <c r="M4" s="34"/>
      <c r="N4" s="34"/>
      <c r="O4" s="16"/>
      <c r="P4" s="15"/>
      <c r="Q4" s="31"/>
      <c r="R4" s="31"/>
      <c r="S4" s="31"/>
      <c r="T4" s="31"/>
      <c r="U4" s="31"/>
      <c r="V4" s="31"/>
      <c r="W4" s="31"/>
      <c r="X4" s="31"/>
      <c r="Y4" s="31"/>
      <c r="Z4" s="31"/>
      <c r="AA4" s="31"/>
      <c r="AB4" s="31"/>
      <c r="AC4" s="31"/>
      <c r="AD4" s="31"/>
      <c r="AE4" s="31"/>
      <c r="AF4" s="31"/>
      <c r="AG4" s="31"/>
      <c r="AH4" s="31"/>
      <c r="AI4" s="17"/>
      <c r="CE4" s="17"/>
      <c r="CF4" s="17"/>
      <c r="DU4" s="17"/>
      <c r="DV4" s="17"/>
      <c r="DW4" s="17" t="s">
        <v>69</v>
      </c>
      <c r="DX4" s="17" t="s">
        <v>69</v>
      </c>
      <c r="DY4" s="17" t="s">
        <v>69</v>
      </c>
      <c r="DZ4" s="17" t="s">
        <v>69</v>
      </c>
    </row>
    <row r="5" spans="1:156" ht="4.1500000000000004" customHeight="1" x14ac:dyDescent="0.35">
      <c r="A5" s="19"/>
      <c r="B5" s="19"/>
      <c r="C5" s="19"/>
      <c r="D5" s="19"/>
      <c r="E5" s="19"/>
      <c r="F5" s="19"/>
      <c r="G5" s="19"/>
      <c r="H5" s="19"/>
      <c r="I5" s="19"/>
      <c r="J5" s="19"/>
      <c r="K5" s="19"/>
      <c r="L5" s="19"/>
      <c r="M5" s="19"/>
      <c r="N5" s="20"/>
      <c r="O5" s="21"/>
      <c r="P5" s="14"/>
      <c r="Q5" s="22"/>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CA5" s="24"/>
      <c r="CB5" s="24"/>
      <c r="CC5" s="24"/>
      <c r="CD5" s="24"/>
      <c r="CE5" s="24"/>
      <c r="CF5" s="24"/>
    </row>
    <row r="6" spans="1:156" x14ac:dyDescent="0.35">
      <c r="A6" s="9" t="s">
        <v>103</v>
      </c>
      <c r="B6" s="9" t="s">
        <v>71</v>
      </c>
      <c r="D6" s="98">
        <v>421.87799999999999</v>
      </c>
      <c r="E6" s="98">
        <v>438.56400000000002</v>
      </c>
      <c r="F6" s="98">
        <v>455.93400000000003</v>
      </c>
      <c r="G6" s="98">
        <v>466.61399999999998</v>
      </c>
      <c r="H6" s="98">
        <v>472.41199999999998</v>
      </c>
      <c r="I6" s="98">
        <v>486.94799999999998</v>
      </c>
      <c r="J6" s="98">
        <v>489.47199999999998</v>
      </c>
      <c r="K6" s="98">
        <v>495.94600000000003</v>
      </c>
      <c r="L6" s="98">
        <v>512.678</v>
      </c>
      <c r="M6" s="98">
        <v>521.77599999999995</v>
      </c>
      <c r="N6" s="98">
        <v>543.524</v>
      </c>
      <c r="O6" s="98">
        <v>569.76</v>
      </c>
      <c r="P6" s="98">
        <v>602.26599999999996</v>
      </c>
      <c r="Q6" s="98">
        <v>659.298</v>
      </c>
      <c r="R6" s="98">
        <v>741.18999999999994</v>
      </c>
      <c r="S6" s="98">
        <v>892.69800000000009</v>
      </c>
      <c r="T6" s="98">
        <v>1046.682</v>
      </c>
      <c r="U6" s="98">
        <v>1309.008</v>
      </c>
      <c r="V6" s="98">
        <v>1388.376</v>
      </c>
      <c r="W6" s="98">
        <v>1523.0900000000001</v>
      </c>
      <c r="X6" s="98">
        <v>1619.6959999999999</v>
      </c>
      <c r="Y6" s="98">
        <v>1730.77</v>
      </c>
      <c r="Z6" s="98">
        <v>1770.508</v>
      </c>
      <c r="AA6" s="98">
        <v>1857.94</v>
      </c>
      <c r="AB6" s="98">
        <v>1881.076</v>
      </c>
      <c r="AC6" s="98">
        <v>1980.3019999999999</v>
      </c>
      <c r="AD6" s="98">
        <v>2037.2080000000001</v>
      </c>
      <c r="AE6" s="98">
        <v>2131.4939999999997</v>
      </c>
      <c r="AF6" s="98">
        <v>2145.7919999999999</v>
      </c>
      <c r="AG6" s="98">
        <v>2161.712</v>
      </c>
      <c r="AH6" s="98">
        <v>2257.078</v>
      </c>
      <c r="AI6" s="98">
        <v>2426.3159999999998</v>
      </c>
      <c r="AJ6" s="98">
        <v>2461.94</v>
      </c>
      <c r="AK6" s="98">
        <v>2469.1099999999997</v>
      </c>
      <c r="AL6" s="98">
        <v>2509.21</v>
      </c>
      <c r="AM6" s="98">
        <v>2532.9560000000001</v>
      </c>
      <c r="AN6" s="98">
        <v>2548.0120000000002</v>
      </c>
      <c r="AO6" s="98">
        <v>2570.6480000000001</v>
      </c>
      <c r="AP6" s="98">
        <v>2616.402</v>
      </c>
      <c r="AQ6" s="98">
        <v>2722.6480000000001</v>
      </c>
      <c r="AR6" s="98">
        <v>2894.7259999999997</v>
      </c>
      <c r="AS6" s="98">
        <v>3292.614</v>
      </c>
      <c r="AT6" s="98">
        <v>3927.35</v>
      </c>
      <c r="AU6" s="98">
        <v>4522.1940000000004</v>
      </c>
      <c r="AV6" s="98">
        <v>4924.1460000000006</v>
      </c>
      <c r="AW6" s="98">
        <v>5236.0140000000001</v>
      </c>
      <c r="AX6" s="98">
        <v>5216.7260000000006</v>
      </c>
      <c r="AY6" s="98">
        <v>5175.9580000000005</v>
      </c>
      <c r="AZ6" s="98">
        <v>5079.1759999999995</v>
      </c>
      <c r="BA6" s="98">
        <v>5177.7420000000002</v>
      </c>
      <c r="BB6" s="98">
        <v>5133.2820000000002</v>
      </c>
      <c r="BC6" s="98">
        <v>5358.3360000000002</v>
      </c>
      <c r="BD6" s="98">
        <v>5742.5540000000001</v>
      </c>
      <c r="BE6" s="98">
        <v>5892.3220000000001</v>
      </c>
      <c r="BF6" s="98">
        <v>5952.2659999999996</v>
      </c>
      <c r="BG6" s="98">
        <v>6129.152</v>
      </c>
      <c r="BH6" s="98">
        <v>6107.9740000000002</v>
      </c>
      <c r="BI6" s="98">
        <v>6120.7819999999992</v>
      </c>
      <c r="BJ6" s="98">
        <v>6428.3919999999998</v>
      </c>
      <c r="BK6" s="98">
        <v>6763.1679999999997</v>
      </c>
      <c r="BL6" s="98">
        <v>6770.9459999999999</v>
      </c>
      <c r="BM6" s="98">
        <v>7150.2520000000004</v>
      </c>
      <c r="BN6" s="98">
        <v>7430.1219999999994</v>
      </c>
      <c r="BO6" s="98">
        <v>7826.5380000000005</v>
      </c>
      <c r="BP6" s="98">
        <v>8088.18</v>
      </c>
      <c r="BQ6" s="98">
        <v>8357.6419999999998</v>
      </c>
      <c r="BR6" s="98">
        <v>8935.9140000000007</v>
      </c>
      <c r="BS6" s="98">
        <v>9493.8310000000001</v>
      </c>
      <c r="BT6" s="98">
        <v>9645.4449999999997</v>
      </c>
      <c r="BU6" s="98">
        <v>9655.6749999999993</v>
      </c>
      <c r="BV6" s="98">
        <v>10887</v>
      </c>
      <c r="BW6" s="98">
        <v>11490</v>
      </c>
      <c r="BX6" s="98">
        <v>12217</v>
      </c>
      <c r="BY6" s="98">
        <v>12809</v>
      </c>
      <c r="BZ6" s="98">
        <v>14785</v>
      </c>
      <c r="CA6" s="98">
        <v>17940</v>
      </c>
      <c r="CB6" s="98">
        <v>20845</v>
      </c>
      <c r="CC6" s="98">
        <v>23957</v>
      </c>
      <c r="CD6" s="98">
        <v>28120</v>
      </c>
      <c r="CE6" s="98">
        <v>29321</v>
      </c>
      <c r="CF6" s="98">
        <v>30189</v>
      </c>
      <c r="CG6" s="98">
        <v>31060</v>
      </c>
      <c r="CH6" s="98">
        <v>37071</v>
      </c>
      <c r="CI6" s="98">
        <v>45437</v>
      </c>
      <c r="CJ6" s="98">
        <v>54420</v>
      </c>
      <c r="CK6" s="98">
        <v>63089</v>
      </c>
      <c r="CL6" s="98">
        <v>67172</v>
      </c>
      <c r="CM6" s="98">
        <v>62794</v>
      </c>
      <c r="CN6" s="98">
        <v>56854</v>
      </c>
      <c r="CO6" s="98">
        <v>48399</v>
      </c>
      <c r="CP6" s="98">
        <v>48723</v>
      </c>
      <c r="CQ6" s="98">
        <v>58826</v>
      </c>
      <c r="CR6" s="98">
        <v>76509</v>
      </c>
      <c r="CS6" s="98">
        <v>90889</v>
      </c>
      <c r="CT6" s="98">
        <v>105466</v>
      </c>
      <c r="CU6" s="98">
        <v>110166</v>
      </c>
      <c r="CV6" s="98">
        <v>111067</v>
      </c>
      <c r="CW6" s="98">
        <v>93664</v>
      </c>
      <c r="CX6" s="98">
        <v>85331</v>
      </c>
      <c r="CY6" s="98">
        <v>75536</v>
      </c>
      <c r="CZ6" s="98">
        <v>66403</v>
      </c>
      <c r="DA6" s="98">
        <v>63004</v>
      </c>
      <c r="DB6" s="98">
        <v>57435</v>
      </c>
      <c r="DC6" s="98">
        <v>54750</v>
      </c>
      <c r="DD6" s="98">
        <v>55151</v>
      </c>
      <c r="DE6" s="98">
        <v>54070</v>
      </c>
      <c r="DF6" s="98">
        <v>53264</v>
      </c>
      <c r="DG6" s="98">
        <v>55442</v>
      </c>
      <c r="DH6" s="98">
        <v>101147</v>
      </c>
      <c r="DI6" s="98">
        <v>147133</v>
      </c>
      <c r="DJ6" s="98">
        <v>191292</v>
      </c>
      <c r="DK6" s="98">
        <v>233976</v>
      </c>
      <c r="DL6" s="98">
        <v>257378</v>
      </c>
      <c r="DM6" s="98">
        <v>319487</v>
      </c>
      <c r="DN6" s="98">
        <v>368738</v>
      </c>
      <c r="DO6" s="98">
        <v>420420</v>
      </c>
      <c r="DP6" s="98">
        <v>500979</v>
      </c>
      <c r="DQ6" s="98">
        <v>531937</v>
      </c>
      <c r="DR6" s="98">
        <v>541992</v>
      </c>
      <c r="DS6" s="98">
        <v>684298</v>
      </c>
      <c r="DT6" s="98">
        <v>816991</v>
      </c>
      <c r="DU6" s="98">
        <v>895253</v>
      </c>
      <c r="DV6" s="98">
        <v>889790</v>
      </c>
      <c r="DW6" s="98">
        <v>909000</v>
      </c>
      <c r="DX6" s="98">
        <v>934000</v>
      </c>
      <c r="DY6" s="98">
        <v>1007000</v>
      </c>
      <c r="DZ6" s="98">
        <v>1058000</v>
      </c>
    </row>
    <row r="7" spans="1:156" x14ac:dyDescent="0.35">
      <c r="A7" s="33" t="s">
        <v>461</v>
      </c>
      <c r="B7" s="9" t="s">
        <v>71</v>
      </c>
      <c r="D7" s="98">
        <v>0</v>
      </c>
      <c r="E7" s="98">
        <v>0</v>
      </c>
      <c r="F7" s="98">
        <v>0</v>
      </c>
      <c r="G7" s="98">
        <v>0</v>
      </c>
      <c r="H7" s="98">
        <v>0</v>
      </c>
      <c r="I7" s="98">
        <v>0</v>
      </c>
      <c r="J7" s="98">
        <v>0</v>
      </c>
      <c r="K7" s="98">
        <v>0</v>
      </c>
      <c r="L7" s="98">
        <v>0</v>
      </c>
      <c r="M7" s="98">
        <v>0</v>
      </c>
      <c r="N7" s="98">
        <v>11.794</v>
      </c>
      <c r="O7" s="98">
        <v>12.744</v>
      </c>
      <c r="P7" s="98">
        <v>14.862</v>
      </c>
      <c r="Q7" s="98">
        <v>18.79</v>
      </c>
      <c r="R7" s="98">
        <v>53.304000000000002</v>
      </c>
      <c r="S7" s="98">
        <v>175.22399999999999</v>
      </c>
      <c r="T7" s="98">
        <v>295.80200000000002</v>
      </c>
      <c r="U7" s="98">
        <v>518.50400000000002</v>
      </c>
      <c r="V7" s="98">
        <v>593.4</v>
      </c>
      <c r="W7" s="98">
        <v>681.57</v>
      </c>
      <c r="X7" s="98">
        <v>690.822</v>
      </c>
      <c r="Y7" s="98">
        <v>706.70600000000002</v>
      </c>
      <c r="Z7" s="98">
        <v>694.25800000000004</v>
      </c>
      <c r="AA7" s="98">
        <v>701.03599999999994</v>
      </c>
      <c r="AB7" s="98">
        <v>700.96400000000006</v>
      </c>
      <c r="AC7" s="98">
        <v>735.50199999999995</v>
      </c>
      <c r="AD7" s="98">
        <v>724.03</v>
      </c>
      <c r="AE7" s="98">
        <v>735.31</v>
      </c>
      <c r="AF7" s="98">
        <v>744.32600000000002</v>
      </c>
      <c r="AG7" s="98">
        <v>756.25</v>
      </c>
      <c r="AH7" s="98">
        <v>778.97400000000005</v>
      </c>
      <c r="AI7" s="98">
        <v>679.87199999999996</v>
      </c>
      <c r="AJ7" s="98">
        <v>679.63800000000003</v>
      </c>
      <c r="AK7" s="98">
        <v>663.596</v>
      </c>
      <c r="AL7" s="98">
        <v>666.32600000000002</v>
      </c>
      <c r="AM7" s="98">
        <v>659.048</v>
      </c>
      <c r="AN7" s="98">
        <v>651.22799999999995</v>
      </c>
      <c r="AO7" s="98">
        <v>659.56399999999996</v>
      </c>
      <c r="AP7" s="98">
        <v>676.23800000000006</v>
      </c>
      <c r="AQ7" s="98">
        <v>757.73400000000004</v>
      </c>
      <c r="AR7" s="98">
        <v>911.57799999999997</v>
      </c>
      <c r="AS7" s="98">
        <v>1325.442</v>
      </c>
      <c r="AT7" s="98">
        <v>2039.588</v>
      </c>
      <c r="AU7" s="98">
        <v>2708.59</v>
      </c>
      <c r="AV7" s="98">
        <v>3151.76</v>
      </c>
      <c r="AW7" s="98">
        <v>3465.076</v>
      </c>
      <c r="AX7" s="98">
        <v>3467.2460000000001</v>
      </c>
      <c r="AY7" s="98">
        <v>3388.1860000000001</v>
      </c>
      <c r="AZ7" s="98">
        <v>3274.9859999999999</v>
      </c>
      <c r="BA7" s="98">
        <v>3272.058</v>
      </c>
      <c r="BB7" s="98">
        <v>3119.578</v>
      </c>
      <c r="BC7" s="98">
        <v>3204.03</v>
      </c>
      <c r="BD7" s="98">
        <v>3384.7139999999999</v>
      </c>
      <c r="BE7" s="98">
        <v>3362.9760000000001</v>
      </c>
      <c r="BF7" s="98">
        <v>3286.7</v>
      </c>
      <c r="BG7" s="98">
        <v>3295.37</v>
      </c>
      <c r="BH7" s="98">
        <v>3142.86</v>
      </c>
      <c r="BI7" s="98">
        <v>2846.7179999999998</v>
      </c>
      <c r="BJ7" s="98">
        <v>2692.8220000000001</v>
      </c>
      <c r="BK7" s="98">
        <v>2614.2280000000001</v>
      </c>
      <c r="BL7" s="98">
        <v>2436.7600000000002</v>
      </c>
      <c r="BM7" s="98">
        <v>2379</v>
      </c>
      <c r="BN7" s="98">
        <v>2457.7399999999998</v>
      </c>
      <c r="BO7" s="98">
        <v>2517.386</v>
      </c>
      <c r="BP7" s="98">
        <v>2479.1680000000001</v>
      </c>
      <c r="BQ7" s="98">
        <v>2470.1959999999999</v>
      </c>
      <c r="BR7" s="98">
        <v>2611.0340000000001</v>
      </c>
      <c r="BS7" s="98">
        <v>2868.259</v>
      </c>
      <c r="BT7" s="98">
        <v>2838.3989999999999</v>
      </c>
      <c r="BU7" s="98">
        <v>2840.7069999999999</v>
      </c>
      <c r="BV7" s="98">
        <v>3067.0340000000001</v>
      </c>
      <c r="BW7" s="98">
        <v>3117.4119999999998</v>
      </c>
      <c r="BX7" s="98">
        <v>3283.7910000000002</v>
      </c>
      <c r="BY7" s="98">
        <v>3420.6959999999999</v>
      </c>
      <c r="BZ7" s="98">
        <v>4955.634</v>
      </c>
      <c r="CA7" s="98">
        <v>7947.9110000000001</v>
      </c>
      <c r="CB7" s="98">
        <v>10016.902</v>
      </c>
      <c r="CC7" s="98">
        <v>12450.531999999999</v>
      </c>
      <c r="CD7" s="98">
        <v>15744.133</v>
      </c>
      <c r="CE7" s="98">
        <v>16534.867999999999</v>
      </c>
      <c r="CF7" s="98">
        <v>16330.641</v>
      </c>
      <c r="CG7" s="98">
        <v>16566.781999999999</v>
      </c>
      <c r="CH7" s="98">
        <v>21656.82</v>
      </c>
      <c r="CI7" s="98">
        <v>29132.767</v>
      </c>
      <c r="CJ7" s="98">
        <v>37532.65</v>
      </c>
      <c r="CK7" s="98">
        <v>45098.108</v>
      </c>
      <c r="CL7" s="98">
        <v>48880.19</v>
      </c>
      <c r="CM7" s="98">
        <v>44825.843000000001</v>
      </c>
      <c r="CN7" s="98">
        <v>39725.709000000003</v>
      </c>
      <c r="CO7" s="98">
        <v>32018.620999999999</v>
      </c>
      <c r="CP7" s="98">
        <v>33088.553</v>
      </c>
      <c r="CQ7" s="98">
        <v>45721.673999999999</v>
      </c>
      <c r="CR7" s="98">
        <v>65797.027000000002</v>
      </c>
      <c r="CS7" s="98">
        <v>81196.501999999993</v>
      </c>
      <c r="CT7" s="98">
        <v>97489.627999999997</v>
      </c>
      <c r="CU7" s="98">
        <v>105806.133</v>
      </c>
      <c r="CV7" s="98">
        <v>107400.322</v>
      </c>
      <c r="CW7" s="98">
        <v>92058.554999999993</v>
      </c>
      <c r="CX7" s="98">
        <v>83916.399000000005</v>
      </c>
      <c r="CY7" s="98">
        <v>74422.637000000002</v>
      </c>
      <c r="CZ7" s="98">
        <v>65751.418999999994</v>
      </c>
      <c r="DA7" s="98">
        <v>62501.262999999999</v>
      </c>
      <c r="DB7" s="98">
        <v>57435</v>
      </c>
      <c r="DC7" s="98">
        <v>54750</v>
      </c>
      <c r="DD7" s="98">
        <v>55151</v>
      </c>
      <c r="DE7" s="98">
        <v>54070</v>
      </c>
      <c r="DF7" s="98">
        <v>53264</v>
      </c>
      <c r="DG7" s="98">
        <v>55442</v>
      </c>
      <c r="DH7" s="98">
        <v>101147</v>
      </c>
      <c r="DI7" s="98">
        <v>147133</v>
      </c>
      <c r="DJ7" s="98">
        <v>191292</v>
      </c>
      <c r="DK7" s="98">
        <v>233976</v>
      </c>
      <c r="DL7" s="98">
        <v>257378</v>
      </c>
      <c r="DM7" s="98">
        <v>319487</v>
      </c>
      <c r="DN7" s="98">
        <v>368738</v>
      </c>
      <c r="DO7" s="98">
        <v>420420</v>
      </c>
      <c r="DP7" s="98">
        <v>500979</v>
      </c>
      <c r="DQ7" s="98">
        <v>531937</v>
      </c>
      <c r="DR7" s="98">
        <v>541992</v>
      </c>
      <c r="DS7" s="98">
        <v>684298</v>
      </c>
      <c r="DT7" s="98">
        <v>816991</v>
      </c>
      <c r="DU7" s="98">
        <v>895253</v>
      </c>
      <c r="DV7" s="98">
        <v>889790</v>
      </c>
      <c r="DW7" s="98">
        <v>909000</v>
      </c>
      <c r="DX7" s="98">
        <v>934000</v>
      </c>
      <c r="DY7" s="98">
        <v>1007000</v>
      </c>
      <c r="DZ7" s="98">
        <v>1058000</v>
      </c>
    </row>
    <row r="8" spans="1:156" s="7" customFormat="1" x14ac:dyDescent="0.35">
      <c r="A8" s="68" t="s">
        <v>462</v>
      </c>
      <c r="B8" s="9" t="s">
        <v>71</v>
      </c>
      <c r="D8" s="98">
        <v>0</v>
      </c>
      <c r="E8" s="98">
        <v>0</v>
      </c>
      <c r="F8" s="98">
        <v>0</v>
      </c>
      <c r="G8" s="98">
        <v>0</v>
      </c>
      <c r="H8" s="98">
        <v>0</v>
      </c>
      <c r="I8" s="98">
        <v>0</v>
      </c>
      <c r="J8" s="98">
        <v>0</v>
      </c>
      <c r="K8" s="98">
        <v>0</v>
      </c>
      <c r="L8" s="98">
        <v>0</v>
      </c>
      <c r="M8" s="98">
        <v>0</v>
      </c>
      <c r="N8" s="98">
        <v>0</v>
      </c>
      <c r="O8" s="98">
        <v>0</v>
      </c>
      <c r="P8" s="98">
        <v>0</v>
      </c>
      <c r="Q8" s="98">
        <v>0</v>
      </c>
      <c r="R8" s="98">
        <v>29.686</v>
      </c>
      <c r="S8" s="98">
        <v>147.09800000000001</v>
      </c>
      <c r="T8" s="98">
        <v>268.70400000000001</v>
      </c>
      <c r="U8" s="98">
        <v>487.8</v>
      </c>
      <c r="V8" s="98">
        <v>560.51599999999996</v>
      </c>
      <c r="W8" s="98">
        <v>646.53800000000001</v>
      </c>
      <c r="X8" s="98">
        <v>663.54600000000005</v>
      </c>
      <c r="Y8" s="98">
        <v>666.19</v>
      </c>
      <c r="Z8" s="98">
        <v>653.90200000000004</v>
      </c>
      <c r="AA8" s="98">
        <v>632.32399999999996</v>
      </c>
      <c r="AB8" s="98">
        <v>622.38800000000003</v>
      </c>
      <c r="AC8" s="98">
        <v>615.70600000000002</v>
      </c>
      <c r="AD8" s="98">
        <v>604</v>
      </c>
      <c r="AE8" s="98">
        <v>596.49</v>
      </c>
      <c r="AF8" s="98">
        <v>584.55799999999999</v>
      </c>
      <c r="AG8" s="98">
        <v>579.976</v>
      </c>
      <c r="AH8" s="98">
        <v>570.75599999999997</v>
      </c>
      <c r="AI8" s="98">
        <v>418.29</v>
      </c>
      <c r="AJ8" s="98">
        <v>413.01600000000002</v>
      </c>
      <c r="AK8" s="98">
        <v>406.18599999999998</v>
      </c>
      <c r="AL8" s="98">
        <v>402.91399999999999</v>
      </c>
      <c r="AM8" s="98">
        <v>400.12799999999999</v>
      </c>
      <c r="AN8" s="98">
        <v>393.60599999999999</v>
      </c>
      <c r="AO8" s="98">
        <v>385.55399999999997</v>
      </c>
      <c r="AP8" s="98">
        <v>378.11399999999998</v>
      </c>
      <c r="AQ8" s="98">
        <v>481.62799999999999</v>
      </c>
      <c r="AR8" s="98">
        <v>633.11800000000005</v>
      </c>
      <c r="AS8" s="98">
        <v>1046.94</v>
      </c>
      <c r="AT8" s="98">
        <v>1773.126</v>
      </c>
      <c r="AU8" s="98">
        <v>2454.3879999999999</v>
      </c>
      <c r="AV8" s="98">
        <v>2906.6819999999998</v>
      </c>
      <c r="AW8" s="98">
        <v>3210.462</v>
      </c>
      <c r="AX8" s="98">
        <v>3202.37</v>
      </c>
      <c r="AY8" s="98">
        <v>3105.9160000000002</v>
      </c>
      <c r="AZ8" s="98">
        <v>2978.1880000000001</v>
      </c>
      <c r="BA8" s="98">
        <v>2954.7240000000002</v>
      </c>
      <c r="BB8" s="98">
        <v>2781.68</v>
      </c>
      <c r="BC8" s="98">
        <v>2814.502</v>
      </c>
      <c r="BD8" s="98">
        <v>2935.002</v>
      </c>
      <c r="BE8" s="98">
        <v>2848.1019999999999</v>
      </c>
      <c r="BF8" s="98">
        <v>2715.7339999999999</v>
      </c>
      <c r="BG8" s="98">
        <v>2646.55</v>
      </c>
      <c r="BH8" s="98">
        <v>2455.596</v>
      </c>
      <c r="BI8" s="98">
        <v>2112.9319999999998</v>
      </c>
      <c r="BJ8" s="98">
        <v>1793.972</v>
      </c>
      <c r="BK8" s="98">
        <v>1627.212</v>
      </c>
      <c r="BL8" s="98">
        <v>1442.68</v>
      </c>
      <c r="BM8" s="98">
        <v>1256.95</v>
      </c>
      <c r="BN8" s="98">
        <v>0</v>
      </c>
      <c r="BO8" s="98">
        <v>0</v>
      </c>
      <c r="BP8" s="98">
        <v>0</v>
      </c>
      <c r="BQ8" s="98">
        <v>0</v>
      </c>
      <c r="BR8" s="98">
        <v>0</v>
      </c>
      <c r="BS8" s="98">
        <v>0</v>
      </c>
      <c r="BT8" s="98">
        <v>0</v>
      </c>
      <c r="BU8" s="98">
        <v>0</v>
      </c>
      <c r="BV8" s="98">
        <v>0</v>
      </c>
      <c r="BW8" s="98">
        <v>0</v>
      </c>
      <c r="BX8" s="98">
        <v>0</v>
      </c>
      <c r="BY8" s="98">
        <v>0</v>
      </c>
      <c r="BZ8" s="98">
        <v>0</v>
      </c>
      <c r="CA8" s="98">
        <v>0</v>
      </c>
      <c r="CB8" s="98">
        <v>0</v>
      </c>
      <c r="CC8" s="98">
        <v>0</v>
      </c>
      <c r="CD8" s="98">
        <v>0</v>
      </c>
      <c r="CE8" s="98">
        <v>0</v>
      </c>
      <c r="CF8" s="98">
        <v>0</v>
      </c>
      <c r="CG8" s="98">
        <v>0</v>
      </c>
      <c r="CH8" s="98">
        <v>0</v>
      </c>
      <c r="CI8" s="98">
        <v>0</v>
      </c>
      <c r="CJ8" s="98">
        <v>0</v>
      </c>
      <c r="CK8" s="98">
        <v>0</v>
      </c>
      <c r="CL8" s="98">
        <v>0</v>
      </c>
      <c r="CM8" s="98">
        <v>0</v>
      </c>
      <c r="CN8" s="98">
        <v>0</v>
      </c>
      <c r="CO8" s="98">
        <v>0</v>
      </c>
      <c r="CP8" s="98">
        <v>0</v>
      </c>
      <c r="CQ8" s="98">
        <v>0</v>
      </c>
      <c r="CR8" s="98">
        <v>0</v>
      </c>
      <c r="CS8" s="98">
        <v>0</v>
      </c>
      <c r="CT8" s="98">
        <v>0</v>
      </c>
      <c r="CU8" s="98">
        <v>0</v>
      </c>
      <c r="CV8" s="98">
        <v>0</v>
      </c>
      <c r="CW8" s="98">
        <v>0</v>
      </c>
      <c r="CX8" s="98">
        <v>0</v>
      </c>
      <c r="CY8" s="98">
        <v>0</v>
      </c>
      <c r="CZ8" s="98">
        <v>0</v>
      </c>
      <c r="DA8" s="98">
        <v>0</v>
      </c>
      <c r="DB8" s="98">
        <v>0</v>
      </c>
      <c r="DC8" s="98">
        <v>0</v>
      </c>
      <c r="DD8" s="98">
        <v>0</v>
      </c>
      <c r="DE8" s="98">
        <v>0</v>
      </c>
      <c r="DF8" s="98">
        <v>0</v>
      </c>
      <c r="DG8" s="98">
        <v>0</v>
      </c>
      <c r="DH8" s="98">
        <v>0</v>
      </c>
      <c r="DI8" s="98">
        <v>0</v>
      </c>
      <c r="DJ8" s="98">
        <v>0</v>
      </c>
      <c r="DK8" s="98">
        <v>0</v>
      </c>
      <c r="DL8" s="98">
        <v>0</v>
      </c>
      <c r="DM8" s="98">
        <v>0</v>
      </c>
      <c r="DN8" s="98">
        <v>0</v>
      </c>
      <c r="DO8" s="98">
        <v>0</v>
      </c>
      <c r="DP8" s="98">
        <v>0</v>
      </c>
      <c r="DQ8" s="98">
        <v>0</v>
      </c>
      <c r="DR8" s="98">
        <v>0</v>
      </c>
      <c r="DS8" s="98">
        <v>0</v>
      </c>
      <c r="DT8" s="98">
        <v>0</v>
      </c>
      <c r="DU8" s="98">
        <v>0</v>
      </c>
      <c r="DV8" s="98">
        <v>0</v>
      </c>
      <c r="DW8" s="98">
        <v>0</v>
      </c>
      <c r="DX8" s="98">
        <v>0</v>
      </c>
      <c r="DY8" s="98">
        <v>0</v>
      </c>
      <c r="DZ8" s="98">
        <v>0</v>
      </c>
    </row>
    <row r="9" spans="1:156" s="7" customFormat="1" x14ac:dyDescent="0.35">
      <c r="A9" s="68" t="s">
        <v>236</v>
      </c>
      <c r="B9" s="9" t="s">
        <v>71</v>
      </c>
      <c r="C9" s="85" t="s">
        <v>75</v>
      </c>
      <c r="D9" s="98">
        <v>0</v>
      </c>
      <c r="E9" s="98">
        <v>0</v>
      </c>
      <c r="F9" s="98">
        <v>0</v>
      </c>
      <c r="G9" s="98">
        <v>0</v>
      </c>
      <c r="H9" s="98">
        <v>0</v>
      </c>
      <c r="I9" s="98">
        <v>0</v>
      </c>
      <c r="J9" s="98">
        <v>0</v>
      </c>
      <c r="K9" s="98">
        <v>0</v>
      </c>
      <c r="L9" s="98">
        <v>0</v>
      </c>
      <c r="M9" s="98">
        <v>0</v>
      </c>
      <c r="N9" s="98">
        <v>11.794</v>
      </c>
      <c r="O9" s="98">
        <v>12.744</v>
      </c>
      <c r="P9" s="98">
        <v>14.862</v>
      </c>
      <c r="Q9" s="98">
        <v>18.79</v>
      </c>
      <c r="R9" s="98">
        <v>23.617999999999999</v>
      </c>
      <c r="S9" s="98">
        <v>28.126000000000001</v>
      </c>
      <c r="T9" s="98">
        <v>27.097999999999999</v>
      </c>
      <c r="U9" s="98">
        <v>30.704000000000001</v>
      </c>
      <c r="V9" s="98">
        <v>32.884</v>
      </c>
      <c r="W9" s="98">
        <v>35.031999999999996</v>
      </c>
      <c r="X9" s="98">
        <v>27.276</v>
      </c>
      <c r="Y9" s="98">
        <v>40.515999999999998</v>
      </c>
      <c r="Z9" s="98">
        <v>40.356000000000002</v>
      </c>
      <c r="AA9" s="98">
        <v>68.712000000000003</v>
      </c>
      <c r="AB9" s="98">
        <v>78.575999999999993</v>
      </c>
      <c r="AC9" s="98">
        <v>119.79600000000001</v>
      </c>
      <c r="AD9" s="98">
        <v>120.03</v>
      </c>
      <c r="AE9" s="98">
        <v>138.82</v>
      </c>
      <c r="AF9" s="98">
        <v>159.768</v>
      </c>
      <c r="AG9" s="98">
        <v>176.274</v>
      </c>
      <c r="AH9" s="98">
        <v>208.21799999999999</v>
      </c>
      <c r="AI9" s="98">
        <v>261.58199999999999</v>
      </c>
      <c r="AJ9" s="98">
        <v>266.62200000000001</v>
      </c>
      <c r="AK9" s="98">
        <v>257.41000000000003</v>
      </c>
      <c r="AL9" s="98">
        <v>263.41199999999998</v>
      </c>
      <c r="AM9" s="98">
        <v>258.92</v>
      </c>
      <c r="AN9" s="98">
        <v>257.62200000000001</v>
      </c>
      <c r="AO9" s="98">
        <v>274.01</v>
      </c>
      <c r="AP9" s="98">
        <v>298.12400000000002</v>
      </c>
      <c r="AQ9" s="98">
        <v>276.10599999999999</v>
      </c>
      <c r="AR9" s="98">
        <v>278.45999999999998</v>
      </c>
      <c r="AS9" s="98">
        <v>278.50200000000001</v>
      </c>
      <c r="AT9" s="98">
        <v>266.46199999999999</v>
      </c>
      <c r="AU9" s="98">
        <v>254.202</v>
      </c>
      <c r="AV9" s="98">
        <v>245.078</v>
      </c>
      <c r="AW9" s="98">
        <v>254.614</v>
      </c>
      <c r="AX9" s="98">
        <v>264.87599999999998</v>
      </c>
      <c r="AY9" s="98">
        <v>282.27</v>
      </c>
      <c r="AZ9" s="98">
        <v>296.798</v>
      </c>
      <c r="BA9" s="98">
        <v>317.334</v>
      </c>
      <c r="BB9" s="98">
        <v>337.89800000000002</v>
      </c>
      <c r="BC9" s="98">
        <v>389.52800000000002</v>
      </c>
      <c r="BD9" s="98">
        <v>449.71199999999999</v>
      </c>
      <c r="BE9" s="98">
        <v>514.87400000000002</v>
      </c>
      <c r="BF9" s="98">
        <v>570.96600000000001</v>
      </c>
      <c r="BG9" s="98">
        <v>648.82000000000005</v>
      </c>
      <c r="BH9" s="98">
        <v>687.26400000000001</v>
      </c>
      <c r="BI9" s="98">
        <v>733.78599999999994</v>
      </c>
      <c r="BJ9" s="98">
        <v>898.85</v>
      </c>
      <c r="BK9" s="98">
        <v>987.01599999999996</v>
      </c>
      <c r="BL9" s="98">
        <v>994.08</v>
      </c>
      <c r="BM9" s="98">
        <v>1122.05</v>
      </c>
      <c r="BN9" s="98">
        <v>2457.7399999999998</v>
      </c>
      <c r="BO9" s="98">
        <v>2517.386</v>
      </c>
      <c r="BP9" s="98">
        <v>2479.1680000000001</v>
      </c>
      <c r="BQ9" s="98">
        <v>2470.1959999999999</v>
      </c>
      <c r="BR9" s="98">
        <v>2611.0340000000001</v>
      </c>
      <c r="BS9" s="98">
        <v>2868.259</v>
      </c>
      <c r="BT9" s="98">
        <v>2838.3989999999999</v>
      </c>
      <c r="BU9" s="98">
        <v>2840.7069999999999</v>
      </c>
      <c r="BV9" s="98">
        <v>3067.0340000000001</v>
      </c>
      <c r="BW9" s="98">
        <v>3117.4119999999998</v>
      </c>
      <c r="BX9" s="98">
        <v>3283.7910000000002</v>
      </c>
      <c r="BY9" s="98">
        <v>3420.6959999999999</v>
      </c>
      <c r="BZ9" s="98">
        <v>4955.634</v>
      </c>
      <c r="CA9" s="98">
        <v>7947.9110000000001</v>
      </c>
      <c r="CB9" s="98">
        <v>10016.902</v>
      </c>
      <c r="CC9" s="98">
        <v>12450.531999999999</v>
      </c>
      <c r="CD9" s="98">
        <v>15744.133</v>
      </c>
      <c r="CE9" s="98">
        <v>16534.867999999999</v>
      </c>
      <c r="CF9" s="98">
        <v>16330.641</v>
      </c>
      <c r="CG9" s="98">
        <v>16566.781999999999</v>
      </c>
      <c r="CH9" s="98">
        <v>21656.82</v>
      </c>
      <c r="CI9" s="98">
        <v>29132.767</v>
      </c>
      <c r="CJ9" s="98">
        <v>37532.65</v>
      </c>
      <c r="CK9" s="98">
        <v>45098.108</v>
      </c>
      <c r="CL9" s="98">
        <v>48880.19</v>
      </c>
      <c r="CM9" s="98">
        <v>44825.843000000001</v>
      </c>
      <c r="CN9" s="98">
        <v>39725.709000000003</v>
      </c>
      <c r="CO9" s="98">
        <v>32018.620999999999</v>
      </c>
      <c r="CP9" s="98">
        <v>33088.553</v>
      </c>
      <c r="CQ9" s="98">
        <v>45721.673999999999</v>
      </c>
      <c r="CR9" s="98">
        <v>65797.027000000002</v>
      </c>
      <c r="CS9" s="98">
        <v>81196.501999999993</v>
      </c>
      <c r="CT9" s="98">
        <v>97489.627999999997</v>
      </c>
      <c r="CU9" s="98">
        <v>105806.133</v>
      </c>
      <c r="CV9" s="98">
        <v>107400.322</v>
      </c>
      <c r="CW9" s="98">
        <v>92058.554999999993</v>
      </c>
      <c r="CX9" s="98">
        <v>83916.399000000005</v>
      </c>
      <c r="CY9" s="98">
        <v>74422.637000000002</v>
      </c>
      <c r="CZ9" s="98">
        <v>65751.418999999994</v>
      </c>
      <c r="DA9" s="98">
        <v>62501.262999999999</v>
      </c>
      <c r="DB9" s="98">
        <v>57435</v>
      </c>
      <c r="DC9" s="98">
        <v>54750</v>
      </c>
      <c r="DD9" s="98">
        <v>55151</v>
      </c>
      <c r="DE9" s="98">
        <v>54070</v>
      </c>
      <c r="DF9" s="98">
        <v>53264</v>
      </c>
      <c r="DG9" s="98">
        <v>55442</v>
      </c>
      <c r="DH9" s="98">
        <v>101147</v>
      </c>
      <c r="DI9" s="98">
        <v>147133</v>
      </c>
      <c r="DJ9" s="98">
        <v>191292</v>
      </c>
      <c r="DK9" s="98">
        <v>233976</v>
      </c>
      <c r="DL9" s="98">
        <v>257378</v>
      </c>
      <c r="DM9" s="98">
        <v>319487</v>
      </c>
      <c r="DN9" s="98">
        <v>368738</v>
      </c>
      <c r="DO9" s="98">
        <v>420420</v>
      </c>
      <c r="DP9" s="98">
        <v>500979</v>
      </c>
      <c r="DQ9" s="98">
        <v>531937</v>
      </c>
      <c r="DR9" s="98">
        <v>541992</v>
      </c>
      <c r="DS9" s="98">
        <v>684298</v>
      </c>
      <c r="DT9" s="98">
        <v>816991</v>
      </c>
      <c r="DU9" s="98">
        <v>895253</v>
      </c>
      <c r="DV9" s="98">
        <v>889790</v>
      </c>
      <c r="DW9" s="98">
        <v>909000</v>
      </c>
      <c r="DX9" s="98">
        <v>934000</v>
      </c>
      <c r="DY9" s="98">
        <v>1007000</v>
      </c>
      <c r="DZ9" s="98">
        <v>1058000</v>
      </c>
    </row>
    <row r="10" spans="1:156" s="7" customFormat="1" x14ac:dyDescent="0.35">
      <c r="A10" s="33" t="s">
        <v>463</v>
      </c>
      <c r="B10" s="9" t="s">
        <v>71</v>
      </c>
      <c r="D10" s="98">
        <v>421.87799999999999</v>
      </c>
      <c r="E10" s="98">
        <v>438.56400000000002</v>
      </c>
      <c r="F10" s="98">
        <v>455.93400000000003</v>
      </c>
      <c r="G10" s="98">
        <v>466.61399999999998</v>
      </c>
      <c r="H10" s="98">
        <v>472.41199999999998</v>
      </c>
      <c r="I10" s="98">
        <v>486.94799999999998</v>
      </c>
      <c r="J10" s="98">
        <v>489.47199999999998</v>
      </c>
      <c r="K10" s="98">
        <v>495.94600000000003</v>
      </c>
      <c r="L10" s="98">
        <v>512.678</v>
      </c>
      <c r="M10" s="98">
        <v>521.77599999999995</v>
      </c>
      <c r="N10" s="98">
        <v>531.73</v>
      </c>
      <c r="O10" s="98">
        <v>557.01599999999996</v>
      </c>
      <c r="P10" s="98">
        <v>587.404</v>
      </c>
      <c r="Q10" s="98">
        <v>640.50800000000004</v>
      </c>
      <c r="R10" s="98">
        <v>687.88599999999997</v>
      </c>
      <c r="S10" s="98">
        <v>717.47400000000005</v>
      </c>
      <c r="T10" s="98">
        <v>750.88</v>
      </c>
      <c r="U10" s="98">
        <v>790.50400000000002</v>
      </c>
      <c r="V10" s="98">
        <v>794.976</v>
      </c>
      <c r="W10" s="98">
        <v>841.52</v>
      </c>
      <c r="X10" s="98">
        <v>928.87400000000002</v>
      </c>
      <c r="Y10" s="98">
        <v>1024.0640000000001</v>
      </c>
      <c r="Z10" s="98">
        <v>1076.25</v>
      </c>
      <c r="AA10" s="98">
        <v>1156.904</v>
      </c>
      <c r="AB10" s="98">
        <v>1180.1120000000001</v>
      </c>
      <c r="AC10" s="98">
        <v>1244.8</v>
      </c>
      <c r="AD10" s="98">
        <v>1313.1780000000001</v>
      </c>
      <c r="AE10" s="98">
        <v>1396.184</v>
      </c>
      <c r="AF10" s="98">
        <v>1401.4659999999999</v>
      </c>
      <c r="AG10" s="98">
        <v>1405.462</v>
      </c>
      <c r="AH10" s="98">
        <v>1478.104</v>
      </c>
      <c r="AI10" s="98">
        <v>1746.444</v>
      </c>
      <c r="AJ10" s="98">
        <v>1782.3019999999999</v>
      </c>
      <c r="AK10" s="98">
        <v>1805.5139999999999</v>
      </c>
      <c r="AL10" s="98">
        <v>1842.884</v>
      </c>
      <c r="AM10" s="98">
        <v>1873.9079999999999</v>
      </c>
      <c r="AN10" s="98">
        <v>1896.7840000000001</v>
      </c>
      <c r="AO10" s="98">
        <v>1911.0840000000001</v>
      </c>
      <c r="AP10" s="98">
        <v>1940.164</v>
      </c>
      <c r="AQ10" s="98">
        <v>1964.914</v>
      </c>
      <c r="AR10" s="98">
        <v>1983.1479999999999</v>
      </c>
      <c r="AS10" s="98">
        <v>1967.172</v>
      </c>
      <c r="AT10" s="98">
        <v>1887.7619999999999</v>
      </c>
      <c r="AU10" s="98">
        <v>1813.604</v>
      </c>
      <c r="AV10" s="98">
        <v>1772.386</v>
      </c>
      <c r="AW10" s="98">
        <v>1770.9380000000001</v>
      </c>
      <c r="AX10" s="98">
        <v>1749.48</v>
      </c>
      <c r="AY10" s="98">
        <v>1787.7719999999999</v>
      </c>
      <c r="AZ10" s="98">
        <v>1804.19</v>
      </c>
      <c r="BA10" s="98">
        <v>1905.684</v>
      </c>
      <c r="BB10" s="98">
        <v>2013.704</v>
      </c>
      <c r="BC10" s="98">
        <v>2154.306</v>
      </c>
      <c r="BD10" s="98">
        <v>2357.84</v>
      </c>
      <c r="BE10" s="98">
        <v>2529.346</v>
      </c>
      <c r="BF10" s="98">
        <v>2665.5659999999998</v>
      </c>
      <c r="BG10" s="98">
        <v>2833.7820000000002</v>
      </c>
      <c r="BH10" s="98">
        <v>2965.114</v>
      </c>
      <c r="BI10" s="98">
        <v>3274.0639999999999</v>
      </c>
      <c r="BJ10" s="98">
        <v>3735.57</v>
      </c>
      <c r="BK10" s="98">
        <v>4148.9399999999996</v>
      </c>
      <c r="BL10" s="98">
        <v>4334.1859999999997</v>
      </c>
      <c r="BM10" s="98">
        <v>4771.2520000000004</v>
      </c>
      <c r="BN10" s="98">
        <v>4972.3819999999996</v>
      </c>
      <c r="BO10" s="98">
        <v>5309.152</v>
      </c>
      <c r="BP10" s="98">
        <v>5609.0119999999997</v>
      </c>
      <c r="BQ10" s="98">
        <v>5887.4459999999999</v>
      </c>
      <c r="BR10" s="98">
        <v>6324.88</v>
      </c>
      <c r="BS10" s="98">
        <v>6625.5720000000001</v>
      </c>
      <c r="BT10" s="98">
        <v>6807.0460000000003</v>
      </c>
      <c r="BU10" s="98">
        <v>6814.9679999999998</v>
      </c>
      <c r="BV10" s="98">
        <v>7819.9480000000003</v>
      </c>
      <c r="BW10" s="98">
        <v>8372.3109999999997</v>
      </c>
      <c r="BX10" s="98">
        <v>8933.0419999999995</v>
      </c>
      <c r="BY10" s="98">
        <v>9388.5460000000003</v>
      </c>
      <c r="BZ10" s="98">
        <v>9829.277</v>
      </c>
      <c r="CA10" s="98">
        <v>9991.9390000000003</v>
      </c>
      <c r="CB10" s="98">
        <v>10828.498</v>
      </c>
      <c r="CC10" s="98">
        <v>11506.268</v>
      </c>
      <c r="CD10" s="98">
        <v>12375.902</v>
      </c>
      <c r="CE10" s="98">
        <v>12785.688</v>
      </c>
      <c r="CF10" s="98">
        <v>13858.731</v>
      </c>
      <c r="CG10" s="98">
        <v>14492.763000000001</v>
      </c>
      <c r="CH10" s="98">
        <v>15414.121999999999</v>
      </c>
      <c r="CI10" s="98">
        <v>16304.032999999999</v>
      </c>
      <c r="CJ10" s="98">
        <v>16887.650000000001</v>
      </c>
      <c r="CK10" s="98">
        <v>17992.292000000001</v>
      </c>
      <c r="CL10" s="98">
        <v>18291.41</v>
      </c>
      <c r="CM10" s="98">
        <v>17968.131000000001</v>
      </c>
      <c r="CN10" s="98">
        <v>17128.091</v>
      </c>
      <c r="CO10" s="98">
        <v>16379.978999999999</v>
      </c>
      <c r="CP10" s="98">
        <v>15634.246999999999</v>
      </c>
      <c r="CQ10" s="98">
        <v>13104.026</v>
      </c>
      <c r="CR10" s="98">
        <v>10712.073</v>
      </c>
      <c r="CS10" s="98">
        <v>9692.1980000000003</v>
      </c>
      <c r="CT10" s="98">
        <v>7976.1719999999996</v>
      </c>
      <c r="CU10" s="98">
        <v>4360.067</v>
      </c>
      <c r="CV10" s="98">
        <v>3666.1819999999998</v>
      </c>
      <c r="CW10" s="98">
        <v>1605.4639999999999</v>
      </c>
      <c r="CX10" s="98">
        <v>1414.9960000000001</v>
      </c>
      <c r="CY10" s="98">
        <v>1113.4110000000001</v>
      </c>
      <c r="CZ10" s="98">
        <v>651.553</v>
      </c>
      <c r="DA10" s="98">
        <v>502.25099999999998</v>
      </c>
      <c r="DB10" s="98">
        <v>0</v>
      </c>
      <c r="DC10" s="98">
        <v>0</v>
      </c>
      <c r="DD10" s="98">
        <v>0</v>
      </c>
      <c r="DE10" s="98">
        <v>0</v>
      </c>
      <c r="DF10" s="98">
        <v>0</v>
      </c>
      <c r="DG10" s="98">
        <v>0</v>
      </c>
      <c r="DH10" s="98">
        <v>0</v>
      </c>
      <c r="DI10" s="98">
        <v>0</v>
      </c>
      <c r="DJ10" s="98">
        <v>0</v>
      </c>
      <c r="DK10" s="98">
        <v>0</v>
      </c>
      <c r="DL10" s="98">
        <v>0</v>
      </c>
      <c r="DM10" s="98">
        <v>0</v>
      </c>
      <c r="DN10" s="98">
        <v>0</v>
      </c>
      <c r="DO10" s="98">
        <v>0</v>
      </c>
      <c r="DP10" s="98">
        <v>0</v>
      </c>
      <c r="DQ10" s="98">
        <v>0</v>
      </c>
      <c r="DR10" s="98">
        <v>0</v>
      </c>
      <c r="DS10" s="98">
        <v>0</v>
      </c>
      <c r="DT10" s="98">
        <v>0</v>
      </c>
      <c r="DU10" s="98">
        <v>0</v>
      </c>
      <c r="DV10" s="98">
        <v>0</v>
      </c>
      <c r="DW10" s="98">
        <v>0</v>
      </c>
      <c r="DX10" s="98">
        <v>0</v>
      </c>
      <c r="DY10" s="98">
        <v>0</v>
      </c>
      <c r="DZ10" s="98">
        <v>0</v>
      </c>
    </row>
    <row r="11" spans="1:156" s="7" customFormat="1" x14ac:dyDescent="0.35">
      <c r="A11" s="69"/>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row>
    <row r="12" spans="1:156" s="7" customFormat="1" x14ac:dyDescent="0.35">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row>
    <row r="13" spans="1:156" x14ac:dyDescent="0.35">
      <c r="A13" s="28" t="s">
        <v>464</v>
      </c>
      <c r="B13" s="72"/>
      <c r="C13" s="72"/>
      <c r="D13" s="72"/>
      <c r="E13" s="72"/>
      <c r="F13" s="72"/>
      <c r="G13" s="72"/>
      <c r="H13" s="72"/>
      <c r="I13" s="72"/>
      <c r="J13" s="72"/>
      <c r="K13" s="72"/>
      <c r="L13" s="72"/>
      <c r="M13" s="72"/>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row>
    <row r="14" spans="1:156" x14ac:dyDescent="0.35">
      <c r="A14" s="28" t="s">
        <v>826</v>
      </c>
      <c r="B14" s="72"/>
      <c r="C14" s="72"/>
      <c r="D14" s="72"/>
      <c r="E14" s="72"/>
      <c r="F14" s="72"/>
      <c r="G14" s="72"/>
      <c r="H14" s="72"/>
      <c r="I14" s="72"/>
      <c r="J14" s="72"/>
      <c r="K14" s="72"/>
      <c r="L14" s="72"/>
      <c r="M14" s="72"/>
      <c r="DP14" s="70"/>
      <c r="DQ14" s="70"/>
      <c r="DR14" s="70"/>
      <c r="DS14" s="70"/>
    </row>
    <row r="15" spans="1:156" x14ac:dyDescent="0.35">
      <c r="A15" s="28" t="s">
        <v>96</v>
      </c>
      <c r="B15" s="72"/>
      <c r="C15" s="72"/>
      <c r="D15" s="72"/>
      <c r="E15" s="72"/>
      <c r="F15" s="72"/>
      <c r="G15" s="72"/>
      <c r="H15" s="72"/>
      <c r="I15" s="72"/>
      <c r="J15" s="72"/>
      <c r="K15" s="72"/>
      <c r="L15" s="72"/>
      <c r="M15" s="72"/>
      <c r="DP15" s="73"/>
    </row>
    <row r="16" spans="1:156" x14ac:dyDescent="0.35">
      <c r="A16" s="74" t="s">
        <v>827</v>
      </c>
      <c r="B16" s="72"/>
      <c r="C16" s="72"/>
      <c r="D16" s="72"/>
      <c r="E16" s="72"/>
      <c r="F16" s="72"/>
      <c r="G16" s="72"/>
      <c r="H16" s="72"/>
      <c r="I16" s="72"/>
      <c r="J16" s="72"/>
      <c r="K16" s="72"/>
      <c r="L16" s="72"/>
      <c r="M16" s="72"/>
      <c r="DP16" s="73"/>
    </row>
    <row r="17" spans="2:124" x14ac:dyDescent="0.35">
      <c r="B17" s="74"/>
      <c r="C17" s="74"/>
      <c r="D17" s="74"/>
      <c r="E17" s="74"/>
      <c r="F17" s="74"/>
      <c r="G17" s="74"/>
      <c r="H17" s="74"/>
      <c r="I17" s="74"/>
      <c r="J17" s="74"/>
      <c r="K17" s="74"/>
      <c r="L17" s="74"/>
      <c r="M17" s="74"/>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3"/>
      <c r="DQ17" s="75"/>
      <c r="DR17" s="75"/>
      <c r="DS17" s="75"/>
      <c r="DT17" s="75"/>
    </row>
  </sheetData>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B4C5B-E663-4460-A569-F1780B1AA6D5}">
  <dimension ref="A1:BV344"/>
  <sheetViews>
    <sheetView zoomScale="85" zoomScaleNormal="85" workbookViewId="0">
      <pane xSplit="2" ySplit="4" topLeftCell="C5" activePane="bottomRight" state="frozen"/>
      <selection pane="topRight" activeCell="C1" sqref="C1"/>
      <selection pane="bottomLeft" activeCell="A5" sqref="A5"/>
      <selection pane="bottomRight"/>
    </sheetView>
  </sheetViews>
  <sheetFormatPr defaultColWidth="8.7265625" defaultRowHeight="14.5" x14ac:dyDescent="0.35"/>
  <cols>
    <col min="1" max="1" width="40.453125" style="9" customWidth="1"/>
    <col min="2" max="2" width="8.7265625" style="9" customWidth="1"/>
    <col min="3" max="3" width="8.7265625" style="109" customWidth="1"/>
    <col min="4" max="30" width="10.54296875" style="9" customWidth="1"/>
    <col min="31" max="31" width="11.453125" style="9" customWidth="1"/>
    <col min="32" max="32" width="21" style="9" customWidth="1"/>
    <col min="33" max="16384" width="8.7265625" style="9"/>
  </cols>
  <sheetData>
    <row r="1" spans="1:74" ht="15.5" x14ac:dyDescent="0.35">
      <c r="A1" s="13" t="s">
        <v>465</v>
      </c>
      <c r="B1" s="14"/>
    </row>
    <row r="2" spans="1:74" ht="15.5" x14ac:dyDescent="0.35">
      <c r="A2" s="40" t="s">
        <v>136</v>
      </c>
    </row>
    <row r="3" spans="1:74" s="42" customFormat="1" ht="14.9" customHeight="1" x14ac:dyDescent="0.35">
      <c r="A3" s="34"/>
      <c r="B3" s="34" t="s">
        <v>8</v>
      </c>
      <c r="C3" s="16" t="s">
        <v>9</v>
      </c>
      <c r="D3" s="31" t="s">
        <v>40</v>
      </c>
      <c r="E3" s="31" t="s">
        <v>41</v>
      </c>
      <c r="F3" s="31" t="s">
        <v>42</v>
      </c>
      <c r="G3" s="31" t="s">
        <v>43</v>
      </c>
      <c r="H3" s="31" t="s">
        <v>44</v>
      </c>
      <c r="I3" s="31" t="s">
        <v>45</v>
      </c>
      <c r="J3" s="31" t="s">
        <v>46</v>
      </c>
      <c r="K3" s="31" t="s">
        <v>47</v>
      </c>
      <c r="L3" s="31" t="s">
        <v>48</v>
      </c>
      <c r="M3" s="31" t="s">
        <v>49</v>
      </c>
      <c r="N3" s="31" t="s">
        <v>50</v>
      </c>
      <c r="O3" s="31" t="s">
        <v>51</v>
      </c>
      <c r="P3" s="31" t="s">
        <v>52</v>
      </c>
      <c r="Q3" s="31" t="s">
        <v>53</v>
      </c>
      <c r="R3" s="31" t="s">
        <v>54</v>
      </c>
      <c r="S3" s="31" t="s">
        <v>55</v>
      </c>
      <c r="T3" s="31" t="s">
        <v>56</v>
      </c>
      <c r="U3" s="31" t="s">
        <v>57</v>
      </c>
      <c r="V3" s="31" t="s">
        <v>58</v>
      </c>
      <c r="W3" s="31" t="s">
        <v>59</v>
      </c>
      <c r="X3" s="31" t="s">
        <v>60</v>
      </c>
      <c r="Y3" s="31" t="s">
        <v>61</v>
      </c>
      <c r="Z3" s="31" t="s">
        <v>62</v>
      </c>
      <c r="AA3" s="31" t="s">
        <v>63</v>
      </c>
      <c r="AB3" s="31" t="s">
        <v>64</v>
      </c>
      <c r="AC3" s="31" t="s">
        <v>65</v>
      </c>
      <c r="AD3" s="31" t="s">
        <v>66</v>
      </c>
      <c r="AE3" s="17" t="s">
        <v>67</v>
      </c>
      <c r="AF3" s="31"/>
      <c r="AG3" s="31"/>
      <c r="AH3" s="31"/>
      <c r="AI3" s="31"/>
      <c r="AJ3" s="31"/>
      <c r="AK3" s="31"/>
      <c r="AL3" s="31"/>
      <c r="AM3" s="31"/>
      <c r="AN3" s="31"/>
      <c r="AO3" s="31"/>
      <c r="AP3" s="31"/>
      <c r="AQ3" s="31"/>
      <c r="AR3" s="31"/>
      <c r="AS3" s="31"/>
      <c r="AT3" s="31"/>
      <c r="AU3" s="17"/>
      <c r="AV3" s="17"/>
      <c r="AW3" s="17"/>
      <c r="AX3" s="17"/>
      <c r="AY3" s="17"/>
      <c r="AZ3" s="17"/>
      <c r="BA3" s="41"/>
      <c r="BB3" s="41"/>
      <c r="BC3" s="41"/>
      <c r="BD3" s="41"/>
      <c r="BE3" s="41"/>
      <c r="BF3" s="41"/>
      <c r="BG3" s="41"/>
      <c r="BH3" s="41"/>
      <c r="BI3" s="41"/>
      <c r="BJ3" s="41"/>
      <c r="BK3" s="41"/>
      <c r="BL3" s="41"/>
      <c r="BM3" s="41"/>
      <c r="BN3" s="41"/>
      <c r="BO3" s="41"/>
      <c r="BP3" s="41"/>
      <c r="BQ3" s="17"/>
      <c r="BR3" s="17"/>
      <c r="BS3" s="17"/>
      <c r="BT3" s="17"/>
      <c r="BU3" s="17"/>
      <c r="BV3" s="17"/>
    </row>
    <row r="4" spans="1:74" s="32" customFormat="1" x14ac:dyDescent="0.35">
      <c r="A4" s="34"/>
      <c r="B4" s="34"/>
      <c r="C4" s="137"/>
      <c r="D4" s="31"/>
      <c r="E4" s="31"/>
      <c r="F4" s="31"/>
      <c r="G4" s="31"/>
      <c r="H4" s="31"/>
      <c r="I4" s="31"/>
      <c r="J4" s="31"/>
      <c r="K4" s="31"/>
      <c r="L4" s="31"/>
      <c r="M4" s="31"/>
      <c r="N4" s="31"/>
      <c r="O4" s="31"/>
      <c r="P4" s="31"/>
      <c r="Q4" s="31"/>
      <c r="R4" s="31"/>
      <c r="S4" s="31"/>
      <c r="T4" s="31"/>
      <c r="U4" s="31"/>
      <c r="V4" s="31"/>
      <c r="W4" s="31"/>
      <c r="X4" s="31"/>
      <c r="Y4" s="31"/>
      <c r="Z4" s="31"/>
      <c r="AA4" s="31"/>
      <c r="AB4" s="31" t="s">
        <v>69</v>
      </c>
      <c r="AC4" s="31" t="s">
        <v>69</v>
      </c>
      <c r="AD4" s="31" t="s">
        <v>69</v>
      </c>
      <c r="AE4" s="31" t="s">
        <v>69</v>
      </c>
      <c r="BQ4" s="17"/>
      <c r="BR4" s="17"/>
      <c r="BS4" s="17"/>
      <c r="BT4" s="17"/>
      <c r="BU4" s="17"/>
      <c r="BV4" s="17"/>
    </row>
    <row r="5" spans="1:74" ht="4.4000000000000004" customHeight="1" x14ac:dyDescent="0.35">
      <c r="A5" s="19"/>
      <c r="B5" s="20"/>
      <c r="C5" s="110"/>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K5" s="24"/>
      <c r="BL5" s="24"/>
      <c r="BM5" s="24"/>
      <c r="BN5" s="24"/>
      <c r="BO5" s="24"/>
      <c r="BP5" s="24"/>
      <c r="BQ5" s="24"/>
      <c r="BR5" s="24"/>
      <c r="BS5" s="24"/>
    </row>
    <row r="6" spans="1:74" s="104" customFormat="1" x14ac:dyDescent="0.35">
      <c r="A6" s="103" t="s">
        <v>466</v>
      </c>
      <c r="C6" s="244"/>
    </row>
    <row r="7" spans="1:74" ht="3.65" customHeight="1" x14ac:dyDescent="0.35"/>
    <row r="8" spans="1:74" x14ac:dyDescent="0.35">
      <c r="A8" s="44" t="s">
        <v>110</v>
      </c>
      <c r="B8" s="44"/>
      <c r="C8" s="245"/>
      <c r="D8" s="44"/>
      <c r="E8" s="44"/>
      <c r="F8" s="44"/>
      <c r="G8" s="44"/>
      <c r="H8" s="44"/>
      <c r="I8" s="44"/>
      <c r="J8" s="44"/>
      <c r="K8" s="44"/>
      <c r="L8" s="44"/>
      <c r="M8" s="44"/>
      <c r="N8" s="44"/>
      <c r="O8" s="44"/>
      <c r="P8" s="44"/>
      <c r="Q8" s="44"/>
      <c r="R8" s="44"/>
      <c r="S8" s="44"/>
      <c r="T8" s="44"/>
      <c r="U8" s="44"/>
      <c r="V8" s="44"/>
      <c r="W8" s="44"/>
      <c r="X8" s="44"/>
      <c r="Y8" s="44"/>
      <c r="Z8" s="44"/>
      <c r="AA8" s="44"/>
      <c r="AB8" s="44"/>
      <c r="AC8" s="44"/>
      <c r="AD8" s="44"/>
    </row>
    <row r="9" spans="1:74" ht="3.65" customHeight="1" x14ac:dyDescent="0.35"/>
    <row r="10" spans="1:74" x14ac:dyDescent="0.35">
      <c r="A10" s="95" t="s">
        <v>137</v>
      </c>
      <c r="B10" s="24" t="s">
        <v>71</v>
      </c>
      <c r="C10" s="266"/>
      <c r="D10" s="54">
        <v>152576</v>
      </c>
      <c r="E10" s="54">
        <v>175010</v>
      </c>
      <c r="F10" s="54">
        <v>177237</v>
      </c>
      <c r="G10" s="54">
        <v>194313</v>
      </c>
      <c r="H10" s="54">
        <v>209178</v>
      </c>
      <c r="I10" s="54">
        <v>228726</v>
      </c>
      <c r="J10" s="54">
        <v>245716</v>
      </c>
      <c r="K10" s="54">
        <v>262511</v>
      </c>
      <c r="L10" s="54">
        <v>286229</v>
      </c>
      <c r="M10" s="54">
        <v>278653</v>
      </c>
      <c r="N10" s="54">
        <v>268000</v>
      </c>
      <c r="O10" s="54">
        <v>289005</v>
      </c>
      <c r="P10" s="54">
        <v>316779</v>
      </c>
      <c r="Q10" s="54">
        <v>337323</v>
      </c>
      <c r="R10" s="54">
        <v>351088</v>
      </c>
      <c r="S10" s="54">
        <v>355357</v>
      </c>
      <c r="T10" s="54">
        <v>368939</v>
      </c>
      <c r="U10" s="54">
        <v>388641</v>
      </c>
      <c r="V10" s="54">
        <v>427403</v>
      </c>
      <c r="W10" s="54">
        <v>456072</v>
      </c>
      <c r="X10" s="112">
        <v>447526</v>
      </c>
      <c r="Y10" s="112">
        <v>480221</v>
      </c>
      <c r="Z10" s="112">
        <v>550412</v>
      </c>
      <c r="AA10" s="112">
        <v>618288</v>
      </c>
      <c r="AB10" s="112">
        <v>649256</v>
      </c>
      <c r="AC10" s="112">
        <v>649135</v>
      </c>
      <c r="AD10" s="112">
        <v>674119</v>
      </c>
      <c r="AE10" s="112">
        <v>716341</v>
      </c>
      <c r="AF10" s="118"/>
      <c r="AI10" s="268"/>
      <c r="AJ10" s="268"/>
      <c r="AK10" s="268"/>
      <c r="AL10" s="24"/>
      <c r="AM10" s="24"/>
      <c r="AN10" s="24"/>
    </row>
    <row r="11" spans="1:74" x14ac:dyDescent="0.35">
      <c r="A11" s="39" t="s">
        <v>467</v>
      </c>
      <c r="B11" s="24"/>
      <c r="C11" s="266"/>
      <c r="D11" s="24">
        <v>153409</v>
      </c>
      <c r="E11" s="24">
        <v>175876</v>
      </c>
      <c r="F11" s="24">
        <v>178154</v>
      </c>
      <c r="G11" s="24">
        <v>195057</v>
      </c>
      <c r="H11" s="24">
        <v>210220</v>
      </c>
      <c r="I11" s="24">
        <v>230198</v>
      </c>
      <c r="J11" s="24">
        <v>245512</v>
      </c>
      <c r="K11" s="24">
        <v>262576</v>
      </c>
      <c r="L11" s="24">
        <v>286544</v>
      </c>
      <c r="M11" s="24">
        <v>278981</v>
      </c>
      <c r="N11" s="24">
        <v>268512</v>
      </c>
      <c r="O11" s="24">
        <v>289247</v>
      </c>
      <c r="P11" s="24">
        <v>317023</v>
      </c>
      <c r="Q11" s="24">
        <v>337823</v>
      </c>
      <c r="R11" s="24">
        <v>352884</v>
      </c>
      <c r="S11" s="24">
        <v>357176</v>
      </c>
      <c r="T11" s="24">
        <v>371923</v>
      </c>
      <c r="U11" s="24">
        <v>391283</v>
      </c>
      <c r="V11" s="24">
        <v>419944</v>
      </c>
      <c r="W11" s="24">
        <v>449793</v>
      </c>
      <c r="X11" s="98">
        <v>478563</v>
      </c>
      <c r="Y11" s="98">
        <v>480312</v>
      </c>
      <c r="Z11" s="98">
        <v>550412</v>
      </c>
      <c r="AA11" s="98">
        <f>'[1]Table 3'!AF9</f>
        <v>618288</v>
      </c>
      <c r="AB11" s="98">
        <v>649256</v>
      </c>
      <c r="AC11" s="98">
        <v>649135</v>
      </c>
      <c r="AD11" s="98">
        <v>674119</v>
      </c>
      <c r="AE11" s="98">
        <v>716341</v>
      </c>
      <c r="AF11" s="118"/>
      <c r="AL11" s="24"/>
    </row>
    <row r="12" spans="1:74" x14ac:dyDescent="0.35">
      <c r="A12" s="39" t="s">
        <v>468</v>
      </c>
      <c r="B12" s="24"/>
      <c r="C12" s="266"/>
      <c r="D12" s="24">
        <v>-833</v>
      </c>
      <c r="E12" s="24">
        <v>-866</v>
      </c>
      <c r="F12" s="24">
        <v>-917</v>
      </c>
      <c r="G12" s="24">
        <v>-744</v>
      </c>
      <c r="H12" s="24">
        <v>-1042</v>
      </c>
      <c r="I12" s="24">
        <v>-1472</v>
      </c>
      <c r="J12" s="24">
        <v>204</v>
      </c>
      <c r="K12" s="24">
        <v>-65</v>
      </c>
      <c r="L12" s="24">
        <v>-315</v>
      </c>
      <c r="M12" s="24">
        <v>-328</v>
      </c>
      <c r="N12" s="24">
        <v>-512</v>
      </c>
      <c r="O12" s="24">
        <v>-242</v>
      </c>
      <c r="P12" s="24">
        <v>-244</v>
      </c>
      <c r="Q12" s="24">
        <v>-500</v>
      </c>
      <c r="R12" s="24">
        <v>-1796</v>
      </c>
      <c r="S12" s="24">
        <v>-1819</v>
      </c>
      <c r="T12" s="24">
        <v>-2984</v>
      </c>
      <c r="U12" s="24">
        <v>-2642</v>
      </c>
      <c r="V12" s="24">
        <v>7459</v>
      </c>
      <c r="W12" s="24">
        <v>6279</v>
      </c>
      <c r="X12" s="98">
        <v>-31037</v>
      </c>
      <c r="Y12" s="98">
        <v>-91</v>
      </c>
      <c r="Z12" s="98">
        <v>0</v>
      </c>
      <c r="AA12" s="98">
        <f>AA10-AA11</f>
        <v>0</v>
      </c>
      <c r="AB12" s="98">
        <v>0</v>
      </c>
      <c r="AC12" s="98">
        <v>0</v>
      </c>
      <c r="AD12" s="98">
        <v>0</v>
      </c>
      <c r="AE12" s="98">
        <v>0</v>
      </c>
      <c r="AF12" s="138"/>
      <c r="AL12" s="24"/>
    </row>
    <row r="13" spans="1:74" ht="3.65" customHeight="1" x14ac:dyDescent="0.35">
      <c r="A13" s="95"/>
      <c r="B13" s="54"/>
      <c r="C13" s="266"/>
      <c r="D13" s="54"/>
      <c r="E13" s="54"/>
      <c r="F13" s="54"/>
      <c r="G13" s="54"/>
      <c r="H13" s="54"/>
      <c r="I13" s="54"/>
      <c r="J13" s="54"/>
      <c r="K13" s="54"/>
      <c r="L13" s="54"/>
      <c r="M13" s="54"/>
      <c r="N13" s="54"/>
      <c r="O13" s="54"/>
      <c r="P13" s="54"/>
      <c r="Q13" s="54"/>
      <c r="R13" s="54"/>
      <c r="S13" s="54"/>
      <c r="T13" s="54"/>
      <c r="U13" s="54"/>
      <c r="V13" s="54"/>
      <c r="W13" s="54"/>
      <c r="X13" s="112"/>
      <c r="Y13" s="112"/>
      <c r="Z13" s="112"/>
      <c r="AA13" s="112"/>
      <c r="AB13" s="112"/>
      <c r="AC13" s="112"/>
      <c r="AD13" s="112"/>
      <c r="AE13" s="7"/>
      <c r="AF13" s="138"/>
      <c r="AL13" s="24"/>
    </row>
    <row r="14" spans="1:74" x14ac:dyDescent="0.35">
      <c r="A14" s="95" t="s">
        <v>469</v>
      </c>
      <c r="B14" s="24" t="s">
        <v>71</v>
      </c>
      <c r="C14" s="266"/>
      <c r="D14" s="54">
        <v>2996</v>
      </c>
      <c r="E14" s="54">
        <v>2996</v>
      </c>
      <c r="F14" s="54">
        <v>3802</v>
      </c>
      <c r="G14" s="54">
        <v>3805</v>
      </c>
      <c r="H14" s="54">
        <v>4314</v>
      </c>
      <c r="I14" s="54">
        <v>4880</v>
      </c>
      <c r="J14" s="54">
        <v>4604</v>
      </c>
      <c r="K14" s="54">
        <v>5064</v>
      </c>
      <c r="L14" s="54">
        <v>5263</v>
      </c>
      <c r="M14" s="54">
        <v>6406</v>
      </c>
      <c r="N14" s="54">
        <v>7599</v>
      </c>
      <c r="O14" s="54">
        <v>7680</v>
      </c>
      <c r="P14" s="54">
        <v>8106</v>
      </c>
      <c r="Q14" s="54">
        <v>8886</v>
      </c>
      <c r="R14" s="54">
        <v>8573</v>
      </c>
      <c r="S14" s="54">
        <v>9058</v>
      </c>
      <c r="T14" s="54">
        <v>7619</v>
      </c>
      <c r="U14" s="54">
        <v>8230</v>
      </c>
      <c r="V14" s="54">
        <v>9770</v>
      </c>
      <c r="W14" s="54">
        <v>12488</v>
      </c>
      <c r="X14" s="112">
        <v>14789</v>
      </c>
      <c r="Y14" s="112">
        <v>16022</v>
      </c>
      <c r="Z14" s="112">
        <v>17834</v>
      </c>
      <c r="AA14" s="112">
        <v>19013</v>
      </c>
      <c r="AB14" s="112">
        <v>20058</v>
      </c>
      <c r="AC14" s="112">
        <v>21260</v>
      </c>
      <c r="AD14" s="112">
        <v>22115</v>
      </c>
      <c r="AE14" s="112">
        <v>23073</v>
      </c>
      <c r="AF14" s="138"/>
      <c r="AI14" s="268"/>
      <c r="AJ14" s="268"/>
      <c r="AK14" s="268"/>
      <c r="AL14" s="24"/>
      <c r="AM14" s="24"/>
      <c r="AN14" s="24"/>
    </row>
    <row r="15" spans="1:74" x14ac:dyDescent="0.35">
      <c r="A15" s="39" t="s">
        <v>470</v>
      </c>
      <c r="B15" s="24" t="s">
        <v>71</v>
      </c>
      <c r="C15" s="266"/>
      <c r="D15" s="24"/>
      <c r="E15" s="24"/>
      <c r="F15" s="24"/>
      <c r="G15" s="24"/>
      <c r="H15" s="24"/>
      <c r="I15" s="24"/>
      <c r="J15" s="24"/>
      <c r="K15" s="24"/>
      <c r="L15" s="24">
        <v>1058</v>
      </c>
      <c r="M15" s="24">
        <v>1074</v>
      </c>
      <c r="N15" s="24">
        <v>1201</v>
      </c>
      <c r="O15" s="24">
        <v>1125</v>
      </c>
      <c r="P15" s="24">
        <v>1231</v>
      </c>
      <c r="Q15" s="24">
        <v>1283</v>
      </c>
      <c r="R15" s="24">
        <v>1453</v>
      </c>
      <c r="S15" s="24">
        <v>1547</v>
      </c>
      <c r="T15" s="24">
        <v>1618</v>
      </c>
      <c r="U15" s="24">
        <v>1461</v>
      </c>
      <c r="V15" s="24">
        <v>1386</v>
      </c>
      <c r="W15" s="24">
        <v>1306</v>
      </c>
      <c r="X15" s="98">
        <v>1324</v>
      </c>
      <c r="Y15" s="98">
        <v>1332</v>
      </c>
      <c r="Z15" s="98">
        <v>1613</v>
      </c>
      <c r="AA15" s="98">
        <v>1400</v>
      </c>
      <c r="AB15" s="98">
        <v>1449</v>
      </c>
      <c r="AC15" s="98">
        <v>1500</v>
      </c>
      <c r="AD15" s="98">
        <v>1519</v>
      </c>
      <c r="AE15" s="98">
        <v>1525</v>
      </c>
      <c r="AF15" s="138"/>
      <c r="AL15" s="24"/>
    </row>
    <row r="16" spans="1:74" x14ac:dyDescent="0.35">
      <c r="A16" s="39" t="s">
        <v>471</v>
      </c>
      <c r="B16" s="24" t="s">
        <v>71</v>
      </c>
      <c r="C16" s="266"/>
      <c r="D16" s="24"/>
      <c r="E16" s="24"/>
      <c r="F16" s="24"/>
      <c r="G16" s="24"/>
      <c r="H16" s="24"/>
      <c r="I16" s="24"/>
      <c r="J16" s="24"/>
      <c r="K16" s="24"/>
      <c r="L16" s="24">
        <v>2456</v>
      </c>
      <c r="M16" s="24">
        <v>3720</v>
      </c>
      <c r="N16" s="24">
        <v>4276</v>
      </c>
      <c r="O16" s="24">
        <v>4234</v>
      </c>
      <c r="P16" s="24">
        <v>4064</v>
      </c>
      <c r="Q16" s="24">
        <v>3878</v>
      </c>
      <c r="R16" s="24">
        <v>3645</v>
      </c>
      <c r="S16" s="24">
        <v>3767</v>
      </c>
      <c r="T16" s="24">
        <v>4101</v>
      </c>
      <c r="U16" s="24">
        <v>5225</v>
      </c>
      <c r="V16" s="24">
        <v>6213</v>
      </c>
      <c r="W16" s="24">
        <v>9175</v>
      </c>
      <c r="X16" s="98">
        <v>11131</v>
      </c>
      <c r="Y16" s="98">
        <v>12534</v>
      </c>
      <c r="Z16" s="98">
        <v>13695</v>
      </c>
      <c r="AA16" s="98">
        <v>14540</v>
      </c>
      <c r="AB16" s="98">
        <v>15659</v>
      </c>
      <c r="AC16" s="98">
        <v>16630</v>
      </c>
      <c r="AD16" s="98">
        <v>17540</v>
      </c>
      <c r="AE16" s="98">
        <v>18209</v>
      </c>
      <c r="AF16" s="138"/>
      <c r="AL16" s="24"/>
    </row>
    <row r="17" spans="1:40" x14ac:dyDescent="0.35">
      <c r="A17" s="39" t="s">
        <v>472</v>
      </c>
      <c r="B17" s="24" t="s">
        <v>71</v>
      </c>
      <c r="C17" s="266"/>
      <c r="D17" s="24"/>
      <c r="E17" s="24"/>
      <c r="F17" s="24"/>
      <c r="G17" s="24"/>
      <c r="H17" s="24"/>
      <c r="I17" s="24"/>
      <c r="J17" s="24"/>
      <c r="K17" s="24"/>
      <c r="L17" s="24">
        <v>94</v>
      </c>
      <c r="M17" s="24">
        <v>83</v>
      </c>
      <c r="N17" s="24">
        <v>31</v>
      </c>
      <c r="O17" s="24">
        <v>51</v>
      </c>
      <c r="P17" s="24">
        <v>76</v>
      </c>
      <c r="Q17" s="24">
        <v>46</v>
      </c>
      <c r="R17" s="24">
        <v>68</v>
      </c>
      <c r="S17" s="24">
        <v>44</v>
      </c>
      <c r="T17" s="24">
        <v>77</v>
      </c>
      <c r="U17" s="24">
        <v>112</v>
      </c>
      <c r="V17" s="24">
        <v>146</v>
      </c>
      <c r="W17" s="24">
        <v>151</v>
      </c>
      <c r="X17" s="98">
        <v>386</v>
      </c>
      <c r="Y17" s="98">
        <v>397</v>
      </c>
      <c r="Z17" s="98">
        <v>357</v>
      </c>
      <c r="AA17" s="98">
        <v>405</v>
      </c>
      <c r="AB17" s="98">
        <v>351</v>
      </c>
      <c r="AC17" s="98">
        <v>320</v>
      </c>
      <c r="AD17" s="98">
        <v>401</v>
      </c>
      <c r="AE17" s="98">
        <v>416</v>
      </c>
      <c r="AF17" s="138"/>
      <c r="AL17" s="24"/>
    </row>
    <row r="18" spans="1:40" x14ac:dyDescent="0.35">
      <c r="A18" s="39" t="s">
        <v>473</v>
      </c>
      <c r="B18" s="24" t="s">
        <v>71</v>
      </c>
      <c r="C18" s="266"/>
      <c r="D18" s="24"/>
      <c r="E18" s="24"/>
      <c r="F18" s="24"/>
      <c r="G18" s="24"/>
      <c r="H18" s="24"/>
      <c r="I18" s="24"/>
      <c r="J18" s="24"/>
      <c r="K18" s="24"/>
      <c r="L18" s="24">
        <v>1656</v>
      </c>
      <c r="M18" s="24">
        <v>1529</v>
      </c>
      <c r="N18" s="24">
        <v>2091</v>
      </c>
      <c r="O18" s="24">
        <v>2271</v>
      </c>
      <c r="P18" s="24">
        <v>2735</v>
      </c>
      <c r="Q18" s="24">
        <v>3679</v>
      </c>
      <c r="R18" s="24">
        <v>3408</v>
      </c>
      <c r="S18" s="24">
        <v>3700</v>
      </c>
      <c r="T18" s="24">
        <v>1823</v>
      </c>
      <c r="U18" s="24">
        <v>1432</v>
      </c>
      <c r="V18" s="24">
        <v>2025</v>
      </c>
      <c r="W18" s="24">
        <v>1856</v>
      </c>
      <c r="X18" s="98">
        <v>1947</v>
      </c>
      <c r="Y18" s="98">
        <v>1759</v>
      </c>
      <c r="Z18" s="98">
        <v>2169</v>
      </c>
      <c r="AA18" s="98">
        <v>2669</v>
      </c>
      <c r="AB18" s="98">
        <v>2599</v>
      </c>
      <c r="AC18" s="98">
        <v>2809</v>
      </c>
      <c r="AD18" s="98">
        <v>2655</v>
      </c>
      <c r="AE18" s="98">
        <v>2923</v>
      </c>
      <c r="AF18" s="138"/>
      <c r="AL18" s="24"/>
    </row>
    <row r="19" spans="1:40" ht="3.65" customHeight="1" x14ac:dyDescent="0.35">
      <c r="A19" s="95"/>
      <c r="B19" s="54"/>
      <c r="C19" s="266"/>
      <c r="D19" s="54"/>
      <c r="E19" s="54"/>
      <c r="F19" s="54"/>
      <c r="G19" s="54"/>
      <c r="H19" s="54"/>
      <c r="I19" s="54"/>
      <c r="J19" s="54"/>
      <c r="K19" s="54"/>
      <c r="L19" s="54"/>
      <c r="M19" s="54"/>
      <c r="N19" s="54"/>
      <c r="O19" s="54"/>
      <c r="P19" s="54"/>
      <c r="Q19" s="54"/>
      <c r="R19" s="54"/>
      <c r="S19" s="54"/>
      <c r="T19" s="54"/>
      <c r="U19" s="54"/>
      <c r="V19" s="54"/>
      <c r="W19" s="54"/>
      <c r="X19" s="112"/>
      <c r="Y19" s="112"/>
      <c r="Z19" s="112"/>
      <c r="AA19" s="267"/>
      <c r="AB19" s="112"/>
      <c r="AC19" s="112"/>
      <c r="AD19" s="112"/>
      <c r="AE19" s="7"/>
      <c r="AF19" s="138"/>
      <c r="AL19" s="24"/>
    </row>
    <row r="20" spans="1:40" x14ac:dyDescent="0.35">
      <c r="A20" s="95" t="s">
        <v>474</v>
      </c>
      <c r="B20" s="24" t="s">
        <v>71</v>
      </c>
      <c r="C20" s="230" t="s">
        <v>6</v>
      </c>
      <c r="D20" s="54">
        <v>967</v>
      </c>
      <c r="E20" s="54">
        <v>1105</v>
      </c>
      <c r="F20" s="54">
        <v>1188</v>
      </c>
      <c r="G20" s="54">
        <v>1185</v>
      </c>
      <c r="H20" s="54">
        <v>1304</v>
      </c>
      <c r="I20" s="54">
        <v>1621</v>
      </c>
      <c r="J20" s="54">
        <v>2437</v>
      </c>
      <c r="K20" s="54">
        <v>3921</v>
      </c>
      <c r="L20" s="54">
        <v>5558</v>
      </c>
      <c r="M20" s="54">
        <v>5124</v>
      </c>
      <c r="N20" s="54">
        <v>4430</v>
      </c>
      <c r="O20" s="54">
        <v>5169</v>
      </c>
      <c r="P20" s="54">
        <v>4617</v>
      </c>
      <c r="Q20" s="54">
        <v>3646</v>
      </c>
      <c r="R20" s="54">
        <v>3341</v>
      </c>
      <c r="S20" s="54">
        <v>3147</v>
      </c>
      <c r="T20" s="54">
        <v>2930</v>
      </c>
      <c r="U20" s="54">
        <v>2992</v>
      </c>
      <c r="V20" s="54">
        <v>3317</v>
      </c>
      <c r="W20" s="54">
        <v>4477</v>
      </c>
      <c r="X20" s="112">
        <v>3689</v>
      </c>
      <c r="Y20" s="112">
        <v>3033</v>
      </c>
      <c r="Z20" s="112">
        <v>4452</v>
      </c>
      <c r="AA20" s="112">
        <v>9892</v>
      </c>
      <c r="AB20" s="112">
        <v>10034</v>
      </c>
      <c r="AC20" s="112">
        <v>9044</v>
      </c>
      <c r="AD20" s="112">
        <v>8879</v>
      </c>
      <c r="AE20" s="112">
        <v>9395</v>
      </c>
      <c r="AF20" s="138"/>
    </row>
    <row r="21" spans="1:40" x14ac:dyDescent="0.35">
      <c r="A21" s="39" t="s">
        <v>475</v>
      </c>
      <c r="B21" s="24" t="s">
        <v>71</v>
      </c>
      <c r="C21" s="229"/>
      <c r="D21" s="24">
        <v>339</v>
      </c>
      <c r="E21" s="24">
        <v>262</v>
      </c>
      <c r="F21" s="24">
        <v>237</v>
      </c>
      <c r="G21" s="24">
        <v>228</v>
      </c>
      <c r="H21" s="24">
        <v>216</v>
      </c>
      <c r="I21" s="24">
        <v>203</v>
      </c>
      <c r="J21" s="24">
        <v>193</v>
      </c>
      <c r="K21" s="24">
        <v>206</v>
      </c>
      <c r="L21" s="24">
        <v>184</v>
      </c>
      <c r="M21" s="24">
        <v>180</v>
      </c>
      <c r="N21" s="24">
        <v>168</v>
      </c>
      <c r="O21" s="24">
        <v>163</v>
      </c>
      <c r="P21" s="24">
        <v>156</v>
      </c>
      <c r="Q21" s="24">
        <v>150</v>
      </c>
      <c r="R21" s="24">
        <v>131</v>
      </c>
      <c r="S21" s="24">
        <v>138</v>
      </c>
      <c r="T21" s="24">
        <v>161</v>
      </c>
      <c r="U21" s="24">
        <v>159</v>
      </c>
      <c r="V21" s="24">
        <v>158</v>
      </c>
      <c r="W21" s="24">
        <v>154</v>
      </c>
      <c r="X21" s="98">
        <v>120</v>
      </c>
      <c r="Y21" s="98">
        <v>97</v>
      </c>
      <c r="Z21" s="98">
        <v>88</v>
      </c>
      <c r="AA21" s="98">
        <v>80</v>
      </c>
      <c r="AB21" s="98">
        <v>80</v>
      </c>
      <c r="AC21" s="98">
        <v>71</v>
      </c>
      <c r="AD21" s="98">
        <v>65</v>
      </c>
      <c r="AE21" s="98">
        <v>60</v>
      </c>
      <c r="AF21" s="138"/>
      <c r="AL21" s="24"/>
    </row>
    <row r="22" spans="1:40" x14ac:dyDescent="0.35">
      <c r="A22" s="57" t="s">
        <v>476</v>
      </c>
      <c r="B22" s="24" t="s">
        <v>71</v>
      </c>
      <c r="C22" s="229"/>
      <c r="D22" s="24">
        <v>148</v>
      </c>
      <c r="E22" s="24">
        <v>74</v>
      </c>
      <c r="F22" s="24">
        <v>52</v>
      </c>
      <c r="G22" s="24">
        <v>47</v>
      </c>
      <c r="H22" s="24">
        <v>38</v>
      </c>
      <c r="I22" s="24">
        <v>29</v>
      </c>
      <c r="J22" s="24">
        <v>19</v>
      </c>
      <c r="K22" s="24">
        <v>14</v>
      </c>
      <c r="L22" s="24">
        <v>17</v>
      </c>
      <c r="M22" s="24">
        <v>18</v>
      </c>
      <c r="N22" s="24">
        <v>15</v>
      </c>
      <c r="O22" s="24">
        <v>13</v>
      </c>
      <c r="P22" s="24">
        <v>12</v>
      </c>
      <c r="Q22" s="24">
        <v>11</v>
      </c>
      <c r="R22" s="24">
        <v>9</v>
      </c>
      <c r="S22" s="24">
        <v>21</v>
      </c>
      <c r="T22" s="24">
        <v>49</v>
      </c>
      <c r="U22" s="24">
        <v>51</v>
      </c>
      <c r="V22" s="24">
        <v>55</v>
      </c>
      <c r="W22" s="24">
        <v>56</v>
      </c>
      <c r="X22" s="98">
        <v>33</v>
      </c>
      <c r="Y22" s="98">
        <v>16</v>
      </c>
      <c r="Z22" s="98">
        <v>12</v>
      </c>
      <c r="AA22" s="98">
        <v>8</v>
      </c>
      <c r="AB22" s="98">
        <v>13</v>
      </c>
      <c r="AC22" s="98">
        <v>9</v>
      </c>
      <c r="AD22" s="98">
        <v>8</v>
      </c>
      <c r="AE22" s="98">
        <v>7</v>
      </c>
      <c r="AF22" s="138"/>
      <c r="AL22" s="24"/>
    </row>
    <row r="23" spans="1:40" x14ac:dyDescent="0.35">
      <c r="A23" s="57" t="s">
        <v>477</v>
      </c>
      <c r="B23" s="24" t="s">
        <v>71</v>
      </c>
      <c r="C23" s="229"/>
      <c r="D23" s="24">
        <v>191</v>
      </c>
      <c r="E23" s="24">
        <v>188</v>
      </c>
      <c r="F23" s="24">
        <v>185</v>
      </c>
      <c r="G23" s="24">
        <v>181</v>
      </c>
      <c r="H23" s="24">
        <v>178</v>
      </c>
      <c r="I23" s="24">
        <v>174</v>
      </c>
      <c r="J23" s="24">
        <v>174</v>
      </c>
      <c r="K23" s="24">
        <v>192</v>
      </c>
      <c r="L23" s="24">
        <v>166</v>
      </c>
      <c r="M23" s="24">
        <v>162</v>
      </c>
      <c r="N23" s="24">
        <v>153</v>
      </c>
      <c r="O23" s="24">
        <v>149</v>
      </c>
      <c r="P23" s="24">
        <v>144</v>
      </c>
      <c r="Q23" s="24">
        <v>139</v>
      </c>
      <c r="R23" s="24">
        <v>121</v>
      </c>
      <c r="S23" s="24">
        <v>116</v>
      </c>
      <c r="T23" s="24">
        <v>112</v>
      </c>
      <c r="U23" s="24">
        <v>107</v>
      </c>
      <c r="V23" s="24">
        <v>103</v>
      </c>
      <c r="W23" s="24">
        <v>98</v>
      </c>
      <c r="X23" s="98">
        <v>87</v>
      </c>
      <c r="Y23" s="98">
        <v>81</v>
      </c>
      <c r="Z23" s="98">
        <v>77</v>
      </c>
      <c r="AA23" s="98">
        <v>72</v>
      </c>
      <c r="AB23" s="98">
        <v>67</v>
      </c>
      <c r="AC23" s="98">
        <v>62</v>
      </c>
      <c r="AD23" s="98">
        <v>57</v>
      </c>
      <c r="AE23" s="98">
        <v>53</v>
      </c>
      <c r="AF23" s="138"/>
      <c r="AL23" s="24"/>
    </row>
    <row r="24" spans="1:40" x14ac:dyDescent="0.35">
      <c r="A24" s="39" t="s">
        <v>478</v>
      </c>
      <c r="B24" s="24" t="s">
        <v>71</v>
      </c>
      <c r="C24" s="229"/>
      <c r="D24" s="24">
        <v>1</v>
      </c>
      <c r="E24" s="24">
        <v>20</v>
      </c>
      <c r="F24" s="24">
        <v>27</v>
      </c>
      <c r="G24" s="24">
        <v>21</v>
      </c>
      <c r="H24" s="24">
        <v>2</v>
      </c>
      <c r="I24" s="24">
        <v>0</v>
      </c>
      <c r="J24" s="24">
        <v>23</v>
      </c>
      <c r="K24" s="24">
        <v>27</v>
      </c>
      <c r="L24" s="24">
        <v>31</v>
      </c>
      <c r="M24" s="24">
        <v>31</v>
      </c>
      <c r="N24" s="24">
        <v>30</v>
      </c>
      <c r="O24" s="24">
        <v>38</v>
      </c>
      <c r="P24" s="24">
        <v>40</v>
      </c>
      <c r="Q24" s="24">
        <v>42</v>
      </c>
      <c r="R24" s="24">
        <v>44</v>
      </c>
      <c r="S24" s="24">
        <v>47</v>
      </c>
      <c r="T24" s="24">
        <v>47</v>
      </c>
      <c r="U24" s="24">
        <v>144</v>
      </c>
      <c r="V24" s="24">
        <v>230</v>
      </c>
      <c r="W24" s="24">
        <v>333</v>
      </c>
      <c r="X24" s="98">
        <v>987</v>
      </c>
      <c r="Y24" s="98">
        <v>1074</v>
      </c>
      <c r="Z24" s="98">
        <v>750</v>
      </c>
      <c r="AA24" s="98">
        <v>718</v>
      </c>
      <c r="AB24" s="98">
        <v>841</v>
      </c>
      <c r="AC24" s="98">
        <v>881</v>
      </c>
      <c r="AD24" s="98">
        <v>1075</v>
      </c>
      <c r="AE24" s="98">
        <v>1308</v>
      </c>
      <c r="AF24" s="138"/>
      <c r="AL24" s="24"/>
    </row>
    <row r="25" spans="1:40" x14ac:dyDescent="0.35">
      <c r="A25" s="39" t="s">
        <v>479</v>
      </c>
      <c r="B25" s="24" t="s">
        <v>71</v>
      </c>
      <c r="C25" s="230"/>
      <c r="D25" s="24">
        <v>20</v>
      </c>
      <c r="E25" s="24">
        <v>19</v>
      </c>
      <c r="F25" s="24">
        <v>19</v>
      </c>
      <c r="G25" s="24">
        <v>12</v>
      </c>
      <c r="H25" s="24">
        <v>0</v>
      </c>
      <c r="I25" s="24">
        <v>0</v>
      </c>
      <c r="J25" s="24">
        <v>32</v>
      </c>
      <c r="K25" s="24">
        <v>0</v>
      </c>
      <c r="L25" s="24">
        <v>111</v>
      </c>
      <c r="M25" s="24">
        <v>130</v>
      </c>
      <c r="N25" s="24">
        <v>241</v>
      </c>
      <c r="O25" s="24">
        <v>387</v>
      </c>
      <c r="P25" s="24">
        <v>398</v>
      </c>
      <c r="Q25" s="24">
        <v>312</v>
      </c>
      <c r="R25" s="24">
        <v>301</v>
      </c>
      <c r="S25" s="24">
        <v>282</v>
      </c>
      <c r="T25" s="24">
        <v>262</v>
      </c>
      <c r="U25" s="24">
        <v>861</v>
      </c>
      <c r="V25" s="24">
        <v>957</v>
      </c>
      <c r="W25" s="24">
        <v>829</v>
      </c>
      <c r="X25" s="98">
        <v>410</v>
      </c>
      <c r="Y25" s="98">
        <v>166</v>
      </c>
      <c r="Z25" s="98">
        <v>175</v>
      </c>
      <c r="AA25" s="98">
        <v>2425</v>
      </c>
      <c r="AB25" s="98">
        <v>3371</v>
      </c>
      <c r="AC25" s="98">
        <v>2210</v>
      </c>
      <c r="AD25" s="98">
        <v>1657</v>
      </c>
      <c r="AE25" s="98">
        <v>1574</v>
      </c>
      <c r="AF25" s="138"/>
      <c r="AL25" s="24"/>
    </row>
    <row r="26" spans="1:40" x14ac:dyDescent="0.35">
      <c r="A26" s="39" t="s">
        <v>480</v>
      </c>
      <c r="B26" s="24" t="s">
        <v>71</v>
      </c>
      <c r="C26" s="230"/>
      <c r="D26" s="24">
        <v>10</v>
      </c>
      <c r="E26" s="24">
        <v>11</v>
      </c>
      <c r="F26" s="24">
        <v>6</v>
      </c>
      <c r="G26" s="24">
        <v>6</v>
      </c>
      <c r="H26" s="24">
        <v>4</v>
      </c>
      <c r="I26" s="24">
        <v>7</v>
      </c>
      <c r="J26" s="24">
        <v>10</v>
      </c>
      <c r="K26" s="24">
        <v>11</v>
      </c>
      <c r="L26" s="24">
        <v>208</v>
      </c>
      <c r="M26" s="24">
        <v>135</v>
      </c>
      <c r="N26" s="24"/>
      <c r="O26" s="24"/>
      <c r="P26" s="24"/>
      <c r="Q26" s="24"/>
      <c r="R26" s="24"/>
      <c r="S26" s="24"/>
      <c r="T26" s="24"/>
      <c r="V26" s="24"/>
      <c r="W26" s="24"/>
      <c r="X26" s="98"/>
      <c r="Y26" s="98"/>
      <c r="Z26" s="98"/>
      <c r="AA26" s="98"/>
      <c r="AB26" s="98"/>
      <c r="AC26" s="98"/>
      <c r="AD26" s="98"/>
      <c r="AE26" s="7"/>
      <c r="AF26" s="138"/>
      <c r="AL26" s="24"/>
    </row>
    <row r="27" spans="1:40" x14ac:dyDescent="0.35">
      <c r="A27" s="39" t="s">
        <v>481</v>
      </c>
      <c r="B27" s="24" t="s">
        <v>71</v>
      </c>
      <c r="C27" s="230"/>
      <c r="D27" s="24">
        <v>26</v>
      </c>
      <c r="E27" s="24">
        <v>565</v>
      </c>
      <c r="F27" s="24">
        <v>462</v>
      </c>
      <c r="G27" s="24">
        <v>517</v>
      </c>
      <c r="H27" s="24">
        <v>682</v>
      </c>
      <c r="I27" s="24">
        <v>170</v>
      </c>
      <c r="J27" s="24">
        <v>220</v>
      </c>
      <c r="K27" s="24">
        <v>323</v>
      </c>
      <c r="L27" s="24">
        <v>355</v>
      </c>
      <c r="M27" s="24">
        <v>341</v>
      </c>
      <c r="N27" s="24"/>
      <c r="O27" s="24"/>
      <c r="P27" s="24"/>
      <c r="Q27" s="24"/>
      <c r="R27" s="24"/>
      <c r="S27" s="24"/>
      <c r="T27" s="24"/>
      <c r="U27" s="24"/>
      <c r="V27" s="24"/>
      <c r="W27" s="24"/>
      <c r="X27" s="98"/>
      <c r="Y27" s="98"/>
      <c r="Z27" s="98"/>
      <c r="AA27" s="98"/>
      <c r="AB27" s="98"/>
      <c r="AC27" s="98"/>
      <c r="AD27" s="98"/>
      <c r="AE27" s="7"/>
      <c r="AF27" s="138"/>
      <c r="AL27" s="24"/>
    </row>
    <row r="28" spans="1:40" x14ac:dyDescent="0.35">
      <c r="A28" s="39" t="s">
        <v>482</v>
      </c>
      <c r="B28" s="24" t="s">
        <v>71</v>
      </c>
      <c r="C28" s="230"/>
      <c r="D28" s="24">
        <v>130</v>
      </c>
      <c r="E28" s="24">
        <v>412</v>
      </c>
      <c r="F28" s="24"/>
      <c r="G28" s="24"/>
      <c r="H28" s="24">
        <v>274</v>
      </c>
      <c r="I28" s="24">
        <v>297</v>
      </c>
      <c r="J28" s="24">
        <v>382</v>
      </c>
      <c r="K28" s="24">
        <v>0</v>
      </c>
      <c r="L28" s="24">
        <v>53</v>
      </c>
      <c r="M28" s="24">
        <v>267</v>
      </c>
      <c r="N28" s="24">
        <v>209</v>
      </c>
      <c r="O28" s="24">
        <v>216</v>
      </c>
      <c r="P28" s="24">
        <v>388</v>
      </c>
      <c r="Q28" s="24">
        <v>377</v>
      </c>
      <c r="R28" s="24">
        <v>408</v>
      </c>
      <c r="S28" s="24">
        <v>567</v>
      </c>
      <c r="T28" s="24">
        <v>457</v>
      </c>
      <c r="U28" s="24">
        <v>505</v>
      </c>
      <c r="V28" s="24">
        <v>567</v>
      </c>
      <c r="W28" s="24">
        <v>645</v>
      </c>
      <c r="X28" s="98">
        <v>797</v>
      </c>
      <c r="Y28" s="98">
        <v>364</v>
      </c>
      <c r="Z28" s="98">
        <v>2179</v>
      </c>
      <c r="AA28" s="98">
        <v>3411</v>
      </c>
      <c r="AB28" s="98">
        <v>2302</v>
      </c>
      <c r="AC28" s="98">
        <v>1555</v>
      </c>
      <c r="AD28" s="98">
        <v>1356</v>
      </c>
      <c r="AE28" s="98">
        <v>1352</v>
      </c>
      <c r="AF28" s="138"/>
      <c r="AL28" s="24"/>
    </row>
    <row r="29" spans="1:40" x14ac:dyDescent="0.35">
      <c r="A29" s="39" t="s">
        <v>236</v>
      </c>
      <c r="B29" s="24" t="s">
        <v>71</v>
      </c>
      <c r="C29" s="230"/>
      <c r="D29" s="24">
        <v>517</v>
      </c>
      <c r="E29" s="24">
        <v>218</v>
      </c>
      <c r="F29" s="24">
        <v>97</v>
      </c>
      <c r="G29" s="24">
        <v>83</v>
      </c>
      <c r="H29" s="24">
        <v>126</v>
      </c>
      <c r="I29" s="24">
        <v>944</v>
      </c>
      <c r="J29" s="24">
        <v>1579</v>
      </c>
      <c r="K29" s="24">
        <v>3204</v>
      </c>
      <c r="L29" s="24">
        <v>4616</v>
      </c>
      <c r="M29" s="24">
        <v>4041</v>
      </c>
      <c r="N29" s="24">
        <v>3782</v>
      </c>
      <c r="O29" s="24">
        <v>4365</v>
      </c>
      <c r="P29" s="24">
        <v>3635</v>
      </c>
      <c r="Q29" s="24">
        <v>2763</v>
      </c>
      <c r="R29" s="24">
        <v>2457</v>
      </c>
      <c r="S29" s="24">
        <v>2112</v>
      </c>
      <c r="T29" s="24">
        <v>2004</v>
      </c>
      <c r="U29" s="24">
        <v>1323</v>
      </c>
      <c r="V29" s="24">
        <v>1405</v>
      </c>
      <c r="W29" s="24">
        <v>2516</v>
      </c>
      <c r="X29" s="98">
        <v>1374</v>
      </c>
      <c r="Y29" s="98">
        <v>1331</v>
      </c>
      <c r="Z29" s="98">
        <v>1259</v>
      </c>
      <c r="AA29" s="98">
        <v>3258</v>
      </c>
      <c r="AB29" s="98">
        <v>3440</v>
      </c>
      <c r="AC29" s="98">
        <v>4327</v>
      </c>
      <c r="AD29" s="98">
        <v>4726</v>
      </c>
      <c r="AE29" s="98">
        <v>5101</v>
      </c>
      <c r="AF29" s="138"/>
      <c r="AL29" s="24"/>
    </row>
    <row r="30" spans="1:40" ht="3.65" customHeight="1" x14ac:dyDescent="0.35">
      <c r="A30" s="39"/>
      <c r="B30" s="24"/>
      <c r="C30" s="230"/>
      <c r="D30" s="24"/>
      <c r="E30" s="24"/>
      <c r="F30" s="24"/>
      <c r="G30" s="24"/>
      <c r="H30" s="24"/>
      <c r="I30" s="24"/>
      <c r="J30" s="24"/>
      <c r="K30" s="24"/>
      <c r="L30" s="24"/>
      <c r="M30" s="24"/>
      <c r="N30" s="24"/>
      <c r="O30" s="24"/>
      <c r="P30" s="24"/>
      <c r="Q30" s="24"/>
      <c r="R30" s="24"/>
      <c r="S30" s="24"/>
      <c r="T30" s="24"/>
      <c r="U30" s="24"/>
      <c r="V30" s="24"/>
      <c r="W30" s="24"/>
      <c r="X30" s="98"/>
      <c r="Y30" s="98"/>
      <c r="Z30" s="98"/>
      <c r="AA30" s="269"/>
      <c r="AB30" s="98"/>
      <c r="AC30" s="98"/>
      <c r="AD30" s="98"/>
      <c r="AE30" s="98"/>
      <c r="AF30" s="138"/>
      <c r="AL30" s="24"/>
    </row>
    <row r="31" spans="1:40" x14ac:dyDescent="0.35">
      <c r="A31" s="95" t="s">
        <v>483</v>
      </c>
      <c r="B31" s="24" t="s">
        <v>71</v>
      </c>
      <c r="C31" s="229"/>
      <c r="D31" s="54"/>
      <c r="E31" s="54">
        <v>2242</v>
      </c>
      <c r="F31" s="54">
        <v>4766</v>
      </c>
      <c r="G31" s="54">
        <v>3958</v>
      </c>
      <c r="H31" s="54">
        <v>4199</v>
      </c>
      <c r="I31" s="54">
        <v>3176</v>
      </c>
      <c r="J31" s="54">
        <v>4387</v>
      </c>
      <c r="K31" s="54">
        <v>2999</v>
      </c>
      <c r="L31" s="54">
        <v>2848</v>
      </c>
      <c r="M31" s="54">
        <v>3474</v>
      </c>
      <c r="N31" s="54">
        <v>7658</v>
      </c>
      <c r="O31" s="54">
        <v>2562</v>
      </c>
      <c r="P31" s="54">
        <v>2662</v>
      </c>
      <c r="Q31" s="54">
        <v>3079</v>
      </c>
      <c r="R31" s="54">
        <v>4105</v>
      </c>
      <c r="S31" s="54">
        <v>6178</v>
      </c>
      <c r="T31" s="54">
        <v>6240</v>
      </c>
      <c r="U31" s="54">
        <v>4998</v>
      </c>
      <c r="V31" s="54">
        <v>5086</v>
      </c>
      <c r="W31" s="54">
        <v>9587</v>
      </c>
      <c r="X31" s="112">
        <v>8367</v>
      </c>
      <c r="Y31" s="112">
        <v>10156</v>
      </c>
      <c r="Z31" s="112">
        <v>9051</v>
      </c>
      <c r="AA31" s="112">
        <v>5291</v>
      </c>
      <c r="AB31" s="112">
        <v>6866</v>
      </c>
      <c r="AC31" s="112">
        <v>7269</v>
      </c>
      <c r="AD31" s="112">
        <v>7640</v>
      </c>
      <c r="AE31" s="112">
        <v>8042</v>
      </c>
      <c r="AF31" s="138"/>
      <c r="AI31" s="268"/>
      <c r="AJ31" s="268"/>
      <c r="AK31" s="268"/>
      <c r="AL31" s="24"/>
      <c r="AM31" s="24"/>
      <c r="AN31" s="24"/>
    </row>
    <row r="32" spans="1:40" x14ac:dyDescent="0.35">
      <c r="A32" s="39" t="s">
        <v>484</v>
      </c>
      <c r="B32" s="24" t="s">
        <v>71</v>
      </c>
      <c r="C32" s="230" t="s">
        <v>6</v>
      </c>
      <c r="D32" s="24">
        <v>6641</v>
      </c>
      <c r="E32" s="24">
        <v>2248</v>
      </c>
      <c r="F32" s="24">
        <v>4744</v>
      </c>
      <c r="G32" s="24">
        <v>3958</v>
      </c>
      <c r="H32" s="24">
        <v>4181</v>
      </c>
      <c r="I32" s="24">
        <v>3143</v>
      </c>
      <c r="J32" s="24">
        <v>4366</v>
      </c>
      <c r="K32" s="24">
        <v>2549</v>
      </c>
      <c r="L32" s="24">
        <v>1556</v>
      </c>
      <c r="M32" s="24">
        <v>1925</v>
      </c>
      <c r="N32" s="24">
        <v>6262</v>
      </c>
      <c r="O32" s="24">
        <v>608</v>
      </c>
      <c r="P32" s="24">
        <v>1267</v>
      </c>
      <c r="Q32" s="24">
        <v>972</v>
      </c>
      <c r="R32" s="24">
        <v>1695</v>
      </c>
      <c r="S32" s="24">
        <v>2324</v>
      </c>
      <c r="T32" s="24">
        <v>3442</v>
      </c>
      <c r="U32" s="24">
        <v>1575</v>
      </c>
      <c r="V32" s="24">
        <v>974</v>
      </c>
      <c r="W32" s="24">
        <v>2130</v>
      </c>
      <c r="X32" s="98">
        <v>3095</v>
      </c>
      <c r="Y32" s="98">
        <v>2962</v>
      </c>
      <c r="Z32" s="98">
        <v>325</v>
      </c>
      <c r="AA32" s="98">
        <v>115</v>
      </c>
      <c r="AB32" s="98">
        <v>255</v>
      </c>
      <c r="AC32" s="98">
        <v>247</v>
      </c>
      <c r="AD32" s="98">
        <v>247</v>
      </c>
      <c r="AE32" s="98">
        <v>235</v>
      </c>
      <c r="AF32" s="138"/>
      <c r="AL32" s="24"/>
    </row>
    <row r="33" spans="1:40" x14ac:dyDescent="0.35">
      <c r="A33" s="39" t="s">
        <v>485</v>
      </c>
      <c r="B33" s="24" t="s">
        <v>71</v>
      </c>
      <c r="C33" s="229"/>
      <c r="D33" s="24">
        <v>38</v>
      </c>
      <c r="E33" s="24">
        <v>46</v>
      </c>
      <c r="F33" s="24">
        <v>21</v>
      </c>
      <c r="G33" s="24">
        <v>0</v>
      </c>
      <c r="H33" s="24">
        <v>18</v>
      </c>
      <c r="I33" s="24">
        <v>33</v>
      </c>
      <c r="J33" s="24">
        <v>21</v>
      </c>
      <c r="K33" s="24">
        <v>450</v>
      </c>
      <c r="L33" s="24">
        <v>1292</v>
      </c>
      <c r="M33" s="24">
        <v>1549</v>
      </c>
      <c r="N33" s="24">
        <v>1396</v>
      </c>
      <c r="O33" s="24">
        <v>1954</v>
      </c>
      <c r="P33" s="24">
        <v>1395</v>
      </c>
      <c r="Q33" s="24">
        <v>2107</v>
      </c>
      <c r="R33" s="24">
        <v>2410</v>
      </c>
      <c r="S33" s="24">
        <v>3854</v>
      </c>
      <c r="T33" s="24">
        <v>2798</v>
      </c>
      <c r="U33" s="24">
        <v>3423</v>
      </c>
      <c r="V33" s="24">
        <v>4113</v>
      </c>
      <c r="W33" s="24">
        <v>7457</v>
      </c>
      <c r="X33" s="98">
        <v>5272</v>
      </c>
      <c r="Y33" s="98">
        <v>7194</v>
      </c>
      <c r="Z33" s="98">
        <v>8727</v>
      </c>
      <c r="AA33" s="98">
        <v>5175</v>
      </c>
      <c r="AB33" s="98">
        <v>6611</v>
      </c>
      <c r="AC33" s="98">
        <v>7023</v>
      </c>
      <c r="AD33" s="98">
        <v>7392</v>
      </c>
      <c r="AE33" s="98">
        <v>7807</v>
      </c>
      <c r="AF33" s="138"/>
      <c r="AL33" s="24"/>
    </row>
    <row r="34" spans="1:40" ht="3.65" customHeight="1" x14ac:dyDescent="0.35">
      <c r="A34" s="39"/>
      <c r="B34" s="24"/>
      <c r="C34" s="230"/>
      <c r="D34" s="24"/>
      <c r="E34" s="24"/>
      <c r="F34" s="24"/>
      <c r="G34" s="24"/>
      <c r="H34" s="24"/>
      <c r="I34" s="24"/>
      <c r="J34" s="24"/>
      <c r="K34" s="24"/>
      <c r="L34" s="24"/>
      <c r="M34" s="24"/>
      <c r="N34" s="24"/>
      <c r="O34" s="24"/>
      <c r="P34" s="24"/>
      <c r="Q34" s="24"/>
      <c r="R34" s="24"/>
      <c r="S34" s="24"/>
      <c r="T34" s="24"/>
      <c r="U34" s="24"/>
      <c r="V34" s="24"/>
      <c r="W34" s="24"/>
      <c r="X34" s="98"/>
      <c r="Y34" s="98"/>
      <c r="Z34" s="98"/>
      <c r="AA34" s="269"/>
      <c r="AB34" s="98"/>
      <c r="AC34" s="98"/>
      <c r="AD34" s="98"/>
      <c r="AE34" s="98"/>
      <c r="AF34" s="138"/>
      <c r="AL34" s="24"/>
    </row>
    <row r="35" spans="1:40" x14ac:dyDescent="0.35">
      <c r="A35" s="95" t="s">
        <v>236</v>
      </c>
      <c r="B35" s="24" t="s">
        <v>71</v>
      </c>
      <c r="C35" s="230" t="s">
        <v>6</v>
      </c>
      <c r="D35" s="54">
        <v>10078</v>
      </c>
      <c r="E35" s="54">
        <v>4026</v>
      </c>
      <c r="F35" s="54">
        <v>2785</v>
      </c>
      <c r="G35" s="54">
        <v>3009</v>
      </c>
      <c r="H35" s="54">
        <v>2684</v>
      </c>
      <c r="I35" s="54">
        <v>3289</v>
      </c>
      <c r="J35" s="54">
        <v>3658</v>
      </c>
      <c r="K35" s="54">
        <v>3520</v>
      </c>
      <c r="L35" s="54">
        <v>3814</v>
      </c>
      <c r="M35" s="54">
        <v>5275</v>
      </c>
      <c r="N35" s="54">
        <v>5081</v>
      </c>
      <c r="O35" s="54">
        <v>5473</v>
      </c>
      <c r="P35" s="54">
        <v>5945</v>
      </c>
      <c r="Q35" s="54">
        <v>7226</v>
      </c>
      <c r="R35" s="54">
        <v>6843</v>
      </c>
      <c r="S35" s="54">
        <v>7006</v>
      </c>
      <c r="T35" s="54">
        <v>9326</v>
      </c>
      <c r="U35" s="54">
        <v>10863</v>
      </c>
      <c r="V35" s="54">
        <v>10704</v>
      </c>
      <c r="W35" s="54">
        <v>10722</v>
      </c>
      <c r="X35" s="112">
        <v>11907</v>
      </c>
      <c r="Y35" s="112">
        <v>13580</v>
      </c>
      <c r="Z35" s="112">
        <v>14652</v>
      </c>
      <c r="AA35" s="112">
        <v>15905</v>
      </c>
      <c r="AB35" s="112">
        <v>14408</v>
      </c>
      <c r="AC35" s="112">
        <v>13585</v>
      </c>
      <c r="AD35" s="112">
        <v>13291</v>
      </c>
      <c r="AE35" s="112">
        <v>13502</v>
      </c>
      <c r="AF35" s="138"/>
      <c r="AI35" s="268"/>
      <c r="AJ35" s="268"/>
      <c r="AK35" s="268"/>
      <c r="AL35" s="24"/>
      <c r="AM35" s="24"/>
      <c r="AN35" s="24"/>
    </row>
    <row r="36" spans="1:40" x14ac:dyDescent="0.35">
      <c r="A36" s="39" t="s">
        <v>486</v>
      </c>
      <c r="B36" s="24" t="s">
        <v>71</v>
      </c>
      <c r="C36" s="85"/>
      <c r="D36" s="9">
        <v>77</v>
      </c>
      <c r="E36" s="9">
        <v>32</v>
      </c>
      <c r="F36" s="9">
        <v>130</v>
      </c>
      <c r="G36" s="9">
        <v>126</v>
      </c>
      <c r="H36" s="9">
        <v>135</v>
      </c>
      <c r="I36" s="9">
        <v>305</v>
      </c>
      <c r="J36" s="9">
        <v>325</v>
      </c>
      <c r="K36" s="9">
        <v>245</v>
      </c>
      <c r="L36" s="9">
        <v>224</v>
      </c>
      <c r="M36" s="9">
        <v>97</v>
      </c>
      <c r="N36" s="9">
        <v>220</v>
      </c>
      <c r="O36" s="9">
        <v>63</v>
      </c>
      <c r="P36" s="9">
        <v>64</v>
      </c>
      <c r="Q36" s="9">
        <v>56</v>
      </c>
      <c r="R36" s="9">
        <v>75</v>
      </c>
      <c r="S36" s="9">
        <v>90</v>
      </c>
      <c r="T36" s="9">
        <v>129</v>
      </c>
      <c r="U36" s="9">
        <v>143</v>
      </c>
      <c r="V36" s="9">
        <v>168</v>
      </c>
      <c r="W36" s="9">
        <v>174</v>
      </c>
      <c r="X36" s="98">
        <v>194</v>
      </c>
      <c r="Y36" s="98">
        <v>199</v>
      </c>
      <c r="Z36" s="98">
        <v>78</v>
      </c>
      <c r="AA36" s="98">
        <v>82</v>
      </c>
      <c r="AB36" s="98">
        <v>100</v>
      </c>
      <c r="AC36" s="98">
        <v>100</v>
      </c>
      <c r="AD36" s="98">
        <v>97</v>
      </c>
      <c r="AE36" s="98">
        <v>98</v>
      </c>
      <c r="AF36" s="138"/>
      <c r="AL36" s="24"/>
    </row>
    <row r="37" spans="1:40" x14ac:dyDescent="0.35">
      <c r="A37" s="39" t="s">
        <v>487</v>
      </c>
      <c r="B37" s="24" t="s">
        <v>71</v>
      </c>
      <c r="C37" s="229"/>
      <c r="D37" s="24"/>
      <c r="E37" s="24"/>
      <c r="F37" s="24"/>
      <c r="G37" s="24"/>
      <c r="H37" s="24"/>
      <c r="I37" s="24">
        <v>853</v>
      </c>
      <c r="J37" s="24">
        <v>1016</v>
      </c>
      <c r="K37" s="24">
        <v>1157</v>
      </c>
      <c r="L37" s="24">
        <v>1433</v>
      </c>
      <c r="M37" s="24">
        <v>1596</v>
      </c>
      <c r="N37" s="24">
        <v>1503</v>
      </c>
      <c r="O37" s="24">
        <v>1626</v>
      </c>
      <c r="P37" s="24">
        <v>1645</v>
      </c>
      <c r="Q37" s="24">
        <v>1798</v>
      </c>
      <c r="R37" s="24">
        <v>1823</v>
      </c>
      <c r="S37" s="24">
        <v>1402</v>
      </c>
      <c r="T37" s="24">
        <v>1005</v>
      </c>
      <c r="U37" s="24">
        <v>992</v>
      </c>
      <c r="V37" s="24">
        <v>1101</v>
      </c>
      <c r="W37" s="24">
        <v>1432</v>
      </c>
      <c r="X37" s="98">
        <v>992</v>
      </c>
      <c r="Y37" s="98">
        <v>651</v>
      </c>
      <c r="Z37" s="98">
        <v>1559</v>
      </c>
      <c r="AA37" s="98">
        <v>2079</v>
      </c>
      <c r="AB37" s="98">
        <v>1087</v>
      </c>
      <c r="AC37" s="98">
        <v>985</v>
      </c>
      <c r="AD37" s="98">
        <v>784</v>
      </c>
      <c r="AE37" s="98">
        <v>655</v>
      </c>
      <c r="AF37" s="138"/>
      <c r="AL37" s="24"/>
    </row>
    <row r="38" spans="1:40" x14ac:dyDescent="0.35">
      <c r="A38" s="39" t="s">
        <v>488</v>
      </c>
      <c r="B38" s="24" t="s">
        <v>71</v>
      </c>
      <c r="C38" s="231"/>
      <c r="D38" s="24"/>
      <c r="E38" s="24"/>
      <c r="F38" s="24"/>
      <c r="G38" s="24"/>
      <c r="H38" s="24"/>
      <c r="I38" s="24">
        <v>107</v>
      </c>
      <c r="J38" s="24">
        <v>118</v>
      </c>
      <c r="K38" s="24">
        <v>61</v>
      </c>
      <c r="L38" s="24">
        <v>92</v>
      </c>
      <c r="M38" s="24">
        <v>116</v>
      </c>
      <c r="N38" s="24">
        <v>146</v>
      </c>
      <c r="O38" s="24">
        <v>118</v>
      </c>
      <c r="P38" s="24">
        <v>108</v>
      </c>
      <c r="Q38" s="24">
        <v>134</v>
      </c>
      <c r="R38" s="24">
        <v>112</v>
      </c>
      <c r="S38" s="24">
        <v>111</v>
      </c>
      <c r="T38" s="24">
        <v>145</v>
      </c>
      <c r="U38" s="24">
        <v>107</v>
      </c>
      <c r="V38" s="24">
        <v>89</v>
      </c>
      <c r="W38" s="24">
        <v>62</v>
      </c>
      <c r="X38" s="98">
        <v>57</v>
      </c>
      <c r="Y38" s="98">
        <v>87</v>
      </c>
      <c r="Z38" s="98">
        <v>63</v>
      </c>
      <c r="AA38" s="98">
        <v>70</v>
      </c>
      <c r="AB38" s="98">
        <v>68</v>
      </c>
      <c r="AC38" s="98">
        <v>60</v>
      </c>
      <c r="AD38" s="98">
        <v>57</v>
      </c>
      <c r="AE38" s="98">
        <v>56</v>
      </c>
      <c r="AF38" s="138"/>
      <c r="AL38" s="24"/>
    </row>
    <row r="39" spans="1:40" x14ac:dyDescent="0.35">
      <c r="A39" s="39" t="s">
        <v>236</v>
      </c>
      <c r="B39" s="24" t="s">
        <v>71</v>
      </c>
      <c r="C39" s="230"/>
      <c r="D39" s="24">
        <v>2953</v>
      </c>
      <c r="E39" s="24">
        <v>2808</v>
      </c>
      <c r="F39" s="24">
        <v>4300</v>
      </c>
      <c r="G39" s="24">
        <v>4965</v>
      </c>
      <c r="H39" s="24">
        <v>3835</v>
      </c>
      <c r="I39" s="24">
        <v>2400</v>
      </c>
      <c r="J39" s="24">
        <v>2673</v>
      </c>
      <c r="K39" s="24">
        <v>2323</v>
      </c>
      <c r="L39" s="24">
        <v>2065</v>
      </c>
      <c r="M39" s="24">
        <v>3465</v>
      </c>
      <c r="N39" s="24">
        <v>3211</v>
      </c>
      <c r="O39" s="24">
        <v>3665</v>
      </c>
      <c r="P39" s="24">
        <v>4128</v>
      </c>
      <c r="Q39" s="24">
        <v>5238</v>
      </c>
      <c r="R39" s="24">
        <v>4833</v>
      </c>
      <c r="S39" s="24">
        <v>5404</v>
      </c>
      <c r="T39" s="24">
        <v>8047</v>
      </c>
      <c r="U39" s="24">
        <v>9620</v>
      </c>
      <c r="V39" s="24">
        <v>9345</v>
      </c>
      <c r="W39" s="24">
        <v>9054</v>
      </c>
      <c r="X39" s="98">
        <v>10665</v>
      </c>
      <c r="Y39" s="98">
        <v>12643</v>
      </c>
      <c r="Z39" s="98">
        <v>12953</v>
      </c>
      <c r="AA39" s="98">
        <v>13675</v>
      </c>
      <c r="AB39" s="98">
        <v>13154</v>
      </c>
      <c r="AC39" s="98">
        <v>12440</v>
      </c>
      <c r="AD39" s="98">
        <v>12352</v>
      </c>
      <c r="AE39" s="98">
        <v>12693</v>
      </c>
      <c r="AF39" s="138"/>
      <c r="AL39" s="24"/>
    </row>
    <row r="40" spans="1:40" ht="3.75" customHeight="1" x14ac:dyDescent="0.35">
      <c r="A40" s="33"/>
      <c r="B40" s="24"/>
      <c r="C40" s="230"/>
      <c r="D40" s="24"/>
      <c r="E40" s="24"/>
      <c r="F40" s="24"/>
      <c r="G40" s="24"/>
      <c r="H40" s="24"/>
      <c r="I40" s="24"/>
      <c r="J40" s="24"/>
      <c r="K40" s="24"/>
      <c r="L40" s="24"/>
      <c r="M40" s="24"/>
      <c r="N40" s="24"/>
      <c r="O40" s="24"/>
      <c r="P40" s="24"/>
      <c r="Q40" s="24"/>
      <c r="R40" s="24"/>
      <c r="S40" s="24"/>
      <c r="T40" s="24"/>
      <c r="U40" s="24"/>
      <c r="V40" s="24"/>
      <c r="W40" s="24"/>
      <c r="X40" s="98"/>
      <c r="Y40" s="98"/>
      <c r="Z40" s="98"/>
      <c r="AA40" s="269"/>
      <c r="AB40" s="98"/>
      <c r="AC40" s="7"/>
      <c r="AD40" s="98"/>
      <c r="AE40" s="98"/>
      <c r="AF40" s="138"/>
      <c r="AL40" s="24"/>
    </row>
    <row r="41" spans="1:40" x14ac:dyDescent="0.35">
      <c r="A41" s="44" t="s">
        <v>154</v>
      </c>
      <c r="B41" s="24" t="s">
        <v>71</v>
      </c>
      <c r="C41" s="229"/>
      <c r="D41" s="54">
        <v>166617</v>
      </c>
      <c r="E41" s="54">
        <v>185379</v>
      </c>
      <c r="F41" s="54">
        <v>189777</v>
      </c>
      <c r="G41" s="54">
        <v>206271</v>
      </c>
      <c r="H41" s="54">
        <v>221679</v>
      </c>
      <c r="I41" s="54">
        <v>241691</v>
      </c>
      <c r="J41" s="54">
        <v>260802</v>
      </c>
      <c r="K41" s="54">
        <v>278015</v>
      </c>
      <c r="L41" s="54">
        <v>303713</v>
      </c>
      <c r="M41" s="54">
        <v>298933</v>
      </c>
      <c r="N41" s="54">
        <v>292767</v>
      </c>
      <c r="O41" s="54">
        <v>309890</v>
      </c>
      <c r="P41" s="54">
        <v>338109</v>
      </c>
      <c r="Q41" s="54">
        <v>360160</v>
      </c>
      <c r="R41" s="54">
        <v>373950</v>
      </c>
      <c r="S41" s="54">
        <v>380746</v>
      </c>
      <c r="T41" s="54">
        <v>395055</v>
      </c>
      <c r="U41" s="54">
        <v>415723</v>
      </c>
      <c r="V41" s="54">
        <v>456280</v>
      </c>
      <c r="W41" s="54">
        <v>493346</v>
      </c>
      <c r="X41" s="112">
        <v>486278</v>
      </c>
      <c r="Y41" s="112">
        <v>523012</v>
      </c>
      <c r="Z41" s="112">
        <v>596401</v>
      </c>
      <c r="AA41" s="112">
        <v>668389</v>
      </c>
      <c r="AB41" s="112">
        <v>700622</v>
      </c>
      <c r="AC41" s="112">
        <v>700293</v>
      </c>
      <c r="AD41" s="112">
        <v>726044</v>
      </c>
      <c r="AE41" s="112">
        <v>770352</v>
      </c>
      <c r="AF41" s="138"/>
      <c r="AI41" s="271"/>
      <c r="AJ41" s="271"/>
      <c r="AK41" s="271"/>
      <c r="AL41" s="24"/>
      <c r="AM41" s="24"/>
      <c r="AN41" s="24"/>
    </row>
    <row r="42" spans="1:40" x14ac:dyDescent="0.35">
      <c r="A42" s="39" t="s">
        <v>467</v>
      </c>
      <c r="B42" s="24" t="s">
        <v>71</v>
      </c>
      <c r="C42" s="229"/>
      <c r="D42" s="98">
        <f>'[1]Table 3'!I6</f>
        <v>167304</v>
      </c>
      <c r="E42" s="98">
        <f>'[1]Table 3'!J6</f>
        <v>186106</v>
      </c>
      <c r="F42" s="98">
        <f>'[1]Table 3'!K6</f>
        <v>190432</v>
      </c>
      <c r="G42" s="98">
        <f>'[1]Table 3'!L6</f>
        <v>206778</v>
      </c>
      <c r="H42" s="98">
        <f>'[1]Table 3'!M6</f>
        <v>222042</v>
      </c>
      <c r="I42" s="98">
        <f>'[1]Table 3'!N6</f>
        <v>242354</v>
      </c>
      <c r="J42" s="98">
        <f>'[1]Table 3'!O6</f>
        <v>260569</v>
      </c>
      <c r="K42" s="98">
        <f>'[1]Table 3'!P6</f>
        <v>277895</v>
      </c>
      <c r="L42" s="98">
        <f>'[1]Table 3'!Q6</f>
        <v>303402</v>
      </c>
      <c r="M42" s="98">
        <f>'[1]Table 3'!R6</f>
        <v>298508</v>
      </c>
      <c r="N42" s="98">
        <f>'[1]Table 3'!S6</f>
        <v>292387</v>
      </c>
      <c r="O42" s="98">
        <f>'[1]Table 3'!T6</f>
        <v>309204</v>
      </c>
      <c r="P42" s="98">
        <f>'[1]Table 3'!U6</f>
        <v>337324</v>
      </c>
      <c r="Q42" s="98">
        <f>'[1]Table 3'!V6</f>
        <v>359496</v>
      </c>
      <c r="R42" s="98">
        <f>'[1]Table 3'!W6</f>
        <v>374151</v>
      </c>
      <c r="S42" s="98">
        <f>'[1]Table 3'!X6</f>
        <v>379455</v>
      </c>
      <c r="T42" s="98">
        <f>'[1]Table 3'!Y6</f>
        <v>395055</v>
      </c>
      <c r="U42" s="98">
        <f>'[1]Table 3'!Z6</f>
        <v>415723</v>
      </c>
      <c r="V42" s="98">
        <f>'[1]Table 3'!AA6</f>
        <v>456280</v>
      </c>
      <c r="W42" s="98">
        <f>'[1]Table 3'!AB6</f>
        <v>493346</v>
      </c>
      <c r="X42" s="98">
        <f>'[1]Table 3'!AC6</f>
        <v>486278</v>
      </c>
      <c r="Y42" s="98">
        <f>'[1]Table 3'!AD6</f>
        <v>523012</v>
      </c>
      <c r="Z42" s="98">
        <f>'[1]Table 3'!AE6</f>
        <v>596401</v>
      </c>
      <c r="AA42" s="98">
        <f>'[1]Table 3'!AF6</f>
        <v>668389</v>
      </c>
      <c r="AB42" s="98">
        <v>700622</v>
      </c>
      <c r="AC42" s="98">
        <v>700293</v>
      </c>
      <c r="AD42" s="98">
        <v>726044</v>
      </c>
      <c r="AE42" s="98">
        <v>770352</v>
      </c>
      <c r="AF42" s="138"/>
      <c r="AL42" s="24"/>
    </row>
    <row r="43" spans="1:40" x14ac:dyDescent="0.35">
      <c r="A43" s="39" t="s">
        <v>468</v>
      </c>
      <c r="B43" s="24" t="s">
        <v>71</v>
      </c>
      <c r="C43" s="229"/>
      <c r="D43" s="98">
        <f t="shared" ref="D43:AA43" si="0">D41-D42</f>
        <v>-687</v>
      </c>
      <c r="E43" s="98">
        <f t="shared" si="0"/>
        <v>-727</v>
      </c>
      <c r="F43" s="98">
        <f t="shared" si="0"/>
        <v>-655</v>
      </c>
      <c r="G43" s="98">
        <f t="shared" si="0"/>
        <v>-507</v>
      </c>
      <c r="H43" s="98">
        <f t="shared" si="0"/>
        <v>-363</v>
      </c>
      <c r="I43" s="98">
        <f t="shared" si="0"/>
        <v>-663</v>
      </c>
      <c r="J43" s="98">
        <f t="shared" si="0"/>
        <v>233</v>
      </c>
      <c r="K43" s="98">
        <f t="shared" si="0"/>
        <v>120</v>
      </c>
      <c r="L43" s="98">
        <f t="shared" si="0"/>
        <v>311</v>
      </c>
      <c r="M43" s="98">
        <f t="shared" si="0"/>
        <v>425</v>
      </c>
      <c r="N43" s="98">
        <f t="shared" si="0"/>
        <v>380</v>
      </c>
      <c r="O43" s="98">
        <f t="shared" si="0"/>
        <v>686</v>
      </c>
      <c r="P43" s="98">
        <f t="shared" si="0"/>
        <v>785</v>
      </c>
      <c r="Q43" s="98">
        <f t="shared" si="0"/>
        <v>664</v>
      </c>
      <c r="R43" s="98">
        <f t="shared" si="0"/>
        <v>-201</v>
      </c>
      <c r="S43" s="98">
        <f t="shared" si="0"/>
        <v>1291</v>
      </c>
      <c r="T43" s="98">
        <f t="shared" si="0"/>
        <v>0</v>
      </c>
      <c r="U43" s="98">
        <f t="shared" si="0"/>
        <v>0</v>
      </c>
      <c r="V43" s="98">
        <f t="shared" si="0"/>
        <v>0</v>
      </c>
      <c r="W43" s="98">
        <f t="shared" si="0"/>
        <v>0</v>
      </c>
      <c r="X43" s="98">
        <f t="shared" si="0"/>
        <v>0</v>
      </c>
      <c r="Y43" s="98">
        <f t="shared" si="0"/>
        <v>0</v>
      </c>
      <c r="Z43" s="98">
        <f t="shared" si="0"/>
        <v>0</v>
      </c>
      <c r="AA43" s="98">
        <f t="shared" si="0"/>
        <v>0</v>
      </c>
      <c r="AB43" s="98">
        <v>0</v>
      </c>
      <c r="AC43" s="98">
        <v>0</v>
      </c>
      <c r="AD43" s="98">
        <v>0</v>
      </c>
      <c r="AE43" s="98">
        <v>0</v>
      </c>
      <c r="AF43" s="138"/>
      <c r="AL43" s="24"/>
    </row>
    <row r="44" spans="1:40" ht="3.65" customHeight="1" x14ac:dyDescent="0.35">
      <c r="A44" s="33"/>
      <c r="B44" s="24"/>
      <c r="C44" s="230"/>
      <c r="D44" s="24"/>
      <c r="E44" s="24"/>
      <c r="F44" s="24"/>
      <c r="G44" s="24"/>
      <c r="H44" s="24"/>
      <c r="I44" s="24"/>
      <c r="J44" s="24"/>
      <c r="K44" s="24"/>
      <c r="L44" s="24"/>
      <c r="M44" s="24"/>
      <c r="N44" s="24"/>
      <c r="O44" s="24"/>
      <c r="P44" s="24"/>
      <c r="Q44" s="24"/>
      <c r="R44" s="24"/>
      <c r="S44" s="24"/>
      <c r="T44" s="24"/>
      <c r="U44" s="24"/>
      <c r="V44" s="24"/>
      <c r="W44" s="24"/>
      <c r="X44" s="98"/>
      <c r="Y44" s="98"/>
      <c r="Z44" s="98"/>
      <c r="AA44" s="269"/>
      <c r="AB44" s="98"/>
      <c r="AC44" s="98"/>
      <c r="AD44" s="98"/>
      <c r="AE44" s="7"/>
      <c r="AF44" s="138"/>
      <c r="AL44" s="24"/>
    </row>
    <row r="45" spans="1:40" x14ac:dyDescent="0.35">
      <c r="A45" s="44" t="s">
        <v>113</v>
      </c>
      <c r="B45" s="44"/>
      <c r="C45" s="212"/>
      <c r="D45" s="44"/>
      <c r="E45" s="44"/>
      <c r="F45" s="44"/>
      <c r="G45" s="44"/>
      <c r="H45" s="44"/>
      <c r="I45" s="44"/>
      <c r="J45" s="44"/>
      <c r="K45" s="44"/>
      <c r="L45" s="44"/>
      <c r="M45" s="44"/>
      <c r="N45" s="44"/>
      <c r="O45" s="44"/>
      <c r="P45" s="44"/>
      <c r="Q45" s="44"/>
      <c r="R45" s="44"/>
      <c r="S45" s="44"/>
      <c r="T45" s="44"/>
      <c r="U45" s="44"/>
      <c r="V45" s="44"/>
      <c r="W45" s="44"/>
      <c r="X45" s="113"/>
      <c r="Y45" s="113"/>
      <c r="Z45" s="113"/>
      <c r="AA45" s="272"/>
      <c r="AB45" s="98"/>
      <c r="AC45" s="113"/>
      <c r="AD45" s="113"/>
      <c r="AE45" s="7"/>
      <c r="AF45" s="138"/>
      <c r="AL45" s="24"/>
    </row>
    <row r="46" spans="1:40" ht="3.65" customHeight="1" x14ac:dyDescent="0.35">
      <c r="A46" s="33"/>
      <c r="B46" s="24"/>
      <c r="C46" s="230"/>
      <c r="D46" s="24"/>
      <c r="E46" s="24"/>
      <c r="F46" s="24"/>
      <c r="G46" s="24"/>
      <c r="H46" s="24"/>
      <c r="I46" s="24"/>
      <c r="J46" s="24"/>
      <c r="K46" s="24"/>
      <c r="L46" s="24"/>
      <c r="M46" s="24"/>
      <c r="N46" s="24"/>
      <c r="O46" s="24"/>
      <c r="P46" s="24"/>
      <c r="Q46" s="24"/>
      <c r="R46" s="24"/>
      <c r="S46" s="24"/>
      <c r="T46" s="24"/>
      <c r="U46" s="24"/>
      <c r="V46" s="24"/>
      <c r="W46" s="24"/>
      <c r="X46" s="98"/>
      <c r="Y46" s="98"/>
      <c r="Z46" s="98"/>
      <c r="AA46" s="269"/>
      <c r="AB46" s="98"/>
      <c r="AC46" s="7"/>
      <c r="AD46" s="98"/>
      <c r="AE46" s="7"/>
      <c r="AF46" s="138"/>
      <c r="AL46" s="24"/>
    </row>
    <row r="47" spans="1:40" x14ac:dyDescent="0.35">
      <c r="A47" s="95" t="s">
        <v>489</v>
      </c>
      <c r="B47" s="24"/>
      <c r="C47" s="230"/>
      <c r="D47" s="54">
        <v>42338</v>
      </c>
      <c r="E47" s="54">
        <v>47154</v>
      </c>
      <c r="F47" s="54">
        <v>49504</v>
      </c>
      <c r="G47" s="54">
        <v>53420</v>
      </c>
      <c r="H47" s="54">
        <v>56742</v>
      </c>
      <c r="I47" s="54">
        <v>64071</v>
      </c>
      <c r="J47" s="54">
        <v>68060</v>
      </c>
      <c r="K47" s="54">
        <v>73715</v>
      </c>
      <c r="L47" s="54">
        <v>79045</v>
      </c>
      <c r="M47" s="54">
        <v>86359</v>
      </c>
      <c r="N47" s="54">
        <v>92997</v>
      </c>
      <c r="O47" s="54">
        <v>99585</v>
      </c>
      <c r="P47" s="54">
        <v>107350</v>
      </c>
      <c r="Q47" s="54">
        <v>110607</v>
      </c>
      <c r="R47" s="54">
        <v>112862</v>
      </c>
      <c r="S47" s="54">
        <v>117289</v>
      </c>
      <c r="T47" s="54">
        <v>124697</v>
      </c>
      <c r="U47" s="54">
        <v>136048</v>
      </c>
      <c r="V47" s="54">
        <v>142986</v>
      </c>
      <c r="W47" s="54">
        <v>160872</v>
      </c>
      <c r="X47" s="112">
        <v>178579</v>
      </c>
      <c r="Y47" s="112">
        <v>194961</v>
      </c>
      <c r="Z47" s="112">
        <v>217750</v>
      </c>
      <c r="AA47" s="112">
        <v>226587</v>
      </c>
      <c r="AB47" s="112">
        <v>252023</v>
      </c>
      <c r="AC47" s="112">
        <v>259590</v>
      </c>
      <c r="AD47" s="112">
        <v>276888</v>
      </c>
      <c r="AE47" s="112">
        <v>286848</v>
      </c>
      <c r="AF47" s="138"/>
      <c r="AI47" s="273"/>
      <c r="AJ47" s="273"/>
      <c r="AK47" s="273"/>
      <c r="AL47" s="24"/>
      <c r="AM47" s="24"/>
      <c r="AN47" s="24"/>
    </row>
    <row r="48" spans="1:40" x14ac:dyDescent="0.35">
      <c r="A48" s="39" t="s">
        <v>490</v>
      </c>
      <c r="B48" s="24" t="s">
        <v>71</v>
      </c>
      <c r="C48" s="230" t="s">
        <v>75</v>
      </c>
      <c r="D48" s="24">
        <v>9128</v>
      </c>
      <c r="E48" s="24">
        <v>9355</v>
      </c>
      <c r="F48" s="24">
        <v>10275</v>
      </c>
      <c r="G48" s="24">
        <v>10324</v>
      </c>
      <c r="H48" s="24">
        <v>11004</v>
      </c>
      <c r="I48" s="24">
        <v>11361</v>
      </c>
      <c r="J48" s="24">
        <v>12230</v>
      </c>
      <c r="K48" s="24">
        <v>13253</v>
      </c>
      <c r="L48" s="24">
        <v>14402</v>
      </c>
      <c r="M48" s="24">
        <v>15142</v>
      </c>
      <c r="N48" s="24">
        <v>17108</v>
      </c>
      <c r="O48" s="24">
        <v>17940</v>
      </c>
      <c r="P48" s="24">
        <v>18192</v>
      </c>
      <c r="Q48" s="24">
        <v>18486</v>
      </c>
      <c r="R48" s="24">
        <v>18823</v>
      </c>
      <c r="S48" s="24">
        <v>18357</v>
      </c>
      <c r="T48" s="24">
        <v>18675</v>
      </c>
      <c r="U48" s="24">
        <v>19059</v>
      </c>
      <c r="V48" s="24">
        <v>19213</v>
      </c>
      <c r="W48" s="24">
        <v>19775</v>
      </c>
      <c r="X48" s="98">
        <v>20721</v>
      </c>
      <c r="Y48" s="98">
        <v>21373</v>
      </c>
      <c r="Z48" s="98">
        <v>22840</v>
      </c>
      <c r="AA48" s="98">
        <v>23790</v>
      </c>
      <c r="AB48" s="98">
        <v>26570</v>
      </c>
      <c r="AC48" s="98">
        <v>26651</v>
      </c>
      <c r="AD48" s="98">
        <v>26683</v>
      </c>
      <c r="AE48" s="98">
        <v>26921</v>
      </c>
      <c r="AF48" s="138"/>
      <c r="AI48" s="268"/>
      <c r="AJ48" s="268"/>
      <c r="AK48" s="268"/>
      <c r="AL48" s="24"/>
      <c r="AM48" s="24"/>
      <c r="AN48" s="24"/>
    </row>
    <row r="49" spans="1:40" x14ac:dyDescent="0.35">
      <c r="A49" s="39" t="s">
        <v>491</v>
      </c>
      <c r="B49" s="24" t="s">
        <v>71</v>
      </c>
      <c r="C49" s="230"/>
      <c r="D49" s="24">
        <v>1331</v>
      </c>
      <c r="E49" s="24">
        <v>1453</v>
      </c>
      <c r="F49" s="24">
        <v>1497</v>
      </c>
      <c r="G49" s="24">
        <v>2090</v>
      </c>
      <c r="H49" s="24">
        <v>2069</v>
      </c>
      <c r="I49" s="24">
        <v>2386</v>
      </c>
      <c r="J49" s="24">
        <v>2203</v>
      </c>
      <c r="K49" s="24">
        <v>3058</v>
      </c>
      <c r="L49" s="24">
        <v>2763</v>
      </c>
      <c r="M49" s="24">
        <v>2902</v>
      </c>
      <c r="N49" s="24">
        <v>3859</v>
      </c>
      <c r="O49" s="24">
        <v>4512</v>
      </c>
      <c r="P49" s="24">
        <v>4563</v>
      </c>
      <c r="Q49" s="24">
        <v>8402</v>
      </c>
      <c r="R49" s="24">
        <v>6372</v>
      </c>
      <c r="S49" s="24">
        <v>6927</v>
      </c>
      <c r="T49" s="24">
        <v>7854</v>
      </c>
      <c r="U49" s="24">
        <v>9831</v>
      </c>
      <c r="V49" s="24">
        <v>7789</v>
      </c>
      <c r="W49" s="24">
        <v>8845</v>
      </c>
      <c r="X49" s="98">
        <v>12246</v>
      </c>
      <c r="Y49" s="98">
        <v>12256</v>
      </c>
      <c r="Z49" s="98">
        <v>12217</v>
      </c>
      <c r="AA49" s="98">
        <v>9216</v>
      </c>
      <c r="AB49" s="98">
        <v>8955</v>
      </c>
      <c r="AC49" s="98">
        <v>8081</v>
      </c>
      <c r="AD49" s="98">
        <v>8336</v>
      </c>
      <c r="AE49" s="98">
        <v>8564</v>
      </c>
      <c r="AF49" s="138"/>
      <c r="AI49" s="268"/>
      <c r="AJ49" s="268"/>
      <c r="AK49" s="268"/>
      <c r="AL49" s="24"/>
      <c r="AM49" s="24"/>
      <c r="AN49" s="24"/>
    </row>
    <row r="50" spans="1:40" x14ac:dyDescent="0.35">
      <c r="A50" s="39" t="s">
        <v>492</v>
      </c>
      <c r="B50" s="24" t="s">
        <v>71</v>
      </c>
      <c r="C50" s="230" t="s">
        <v>853</v>
      </c>
      <c r="D50" s="24">
        <v>2642</v>
      </c>
      <c r="E50" s="24">
        <v>1464</v>
      </c>
      <c r="F50" s="24">
        <v>1667</v>
      </c>
      <c r="G50" s="24">
        <v>1795</v>
      </c>
      <c r="H50" s="24">
        <v>1643</v>
      </c>
      <c r="I50" s="24">
        <v>2023</v>
      </c>
      <c r="J50" s="24">
        <v>2190</v>
      </c>
      <c r="K50" s="24">
        <v>2374</v>
      </c>
      <c r="L50" s="24">
        <v>5261</v>
      </c>
      <c r="M50" s="24">
        <v>5695</v>
      </c>
      <c r="N50" s="24">
        <v>5641</v>
      </c>
      <c r="O50" s="24">
        <v>5876</v>
      </c>
      <c r="P50" s="24">
        <v>5845</v>
      </c>
      <c r="Q50" s="24">
        <v>6398</v>
      </c>
      <c r="R50" s="24">
        <v>6341</v>
      </c>
      <c r="S50" s="24">
        <v>6805</v>
      </c>
      <c r="T50" s="24">
        <v>7112</v>
      </c>
      <c r="U50" s="24">
        <v>8214</v>
      </c>
      <c r="V50" s="24">
        <v>8792</v>
      </c>
      <c r="W50" s="24">
        <v>9013</v>
      </c>
      <c r="X50" s="98">
        <v>11765</v>
      </c>
      <c r="Y50" s="98">
        <v>11738</v>
      </c>
      <c r="Z50" s="98">
        <v>11462</v>
      </c>
      <c r="AA50" s="98">
        <v>12660</v>
      </c>
      <c r="AB50" s="98">
        <v>13076</v>
      </c>
      <c r="AC50" s="98">
        <v>12927</v>
      </c>
      <c r="AD50" s="98">
        <v>13585</v>
      </c>
      <c r="AE50" s="98">
        <v>14418</v>
      </c>
      <c r="AF50" s="138"/>
      <c r="AI50" s="268"/>
      <c r="AJ50" s="268"/>
      <c r="AK50" s="268"/>
      <c r="AL50" s="24"/>
      <c r="AM50" s="24"/>
      <c r="AN50" s="24"/>
    </row>
    <row r="51" spans="1:40" x14ac:dyDescent="0.35">
      <c r="A51" s="57" t="s">
        <v>493</v>
      </c>
      <c r="B51" s="24" t="s">
        <v>71</v>
      </c>
      <c r="C51" s="230"/>
      <c r="D51" s="24">
        <v>1253</v>
      </c>
      <c r="E51" s="24">
        <v>1628</v>
      </c>
      <c r="F51" s="24">
        <v>1806</v>
      </c>
      <c r="G51" s="24">
        <v>2191</v>
      </c>
      <c r="H51" s="24">
        <v>2104</v>
      </c>
      <c r="I51" s="24">
        <v>2267</v>
      </c>
      <c r="J51" s="24">
        <v>2427</v>
      </c>
      <c r="K51" s="24">
        <v>2766</v>
      </c>
      <c r="L51" s="24">
        <v>2685</v>
      </c>
      <c r="M51" s="24">
        <v>2868</v>
      </c>
      <c r="N51" s="24">
        <v>2718</v>
      </c>
      <c r="O51" s="24">
        <v>2710</v>
      </c>
      <c r="P51" s="24">
        <v>2551</v>
      </c>
      <c r="Q51" s="24">
        <v>2688</v>
      </c>
      <c r="R51" s="24">
        <v>2539</v>
      </c>
      <c r="S51" s="24">
        <v>2872</v>
      </c>
      <c r="T51" s="24">
        <v>2948</v>
      </c>
      <c r="U51" s="24">
        <v>4046</v>
      </c>
      <c r="V51" s="24">
        <v>4448</v>
      </c>
      <c r="W51" s="24">
        <v>4620</v>
      </c>
      <c r="X51" s="98">
        <v>4615</v>
      </c>
      <c r="Y51" s="98">
        <v>4244</v>
      </c>
      <c r="Z51" s="98">
        <v>3927</v>
      </c>
      <c r="AA51" s="98">
        <v>4706</v>
      </c>
      <c r="AB51" s="98">
        <v>5460</v>
      </c>
      <c r="AC51" s="98">
        <v>5216</v>
      </c>
      <c r="AD51" s="98">
        <v>5733</v>
      </c>
      <c r="AE51" s="98">
        <v>6427</v>
      </c>
      <c r="AF51" s="138"/>
      <c r="AL51" s="24"/>
    </row>
    <row r="52" spans="1:40" x14ac:dyDescent="0.35">
      <c r="A52" s="57" t="s">
        <v>494</v>
      </c>
      <c r="B52" s="24" t="s">
        <v>71</v>
      </c>
      <c r="C52" s="230"/>
      <c r="D52" s="24">
        <v>520</v>
      </c>
      <c r="E52" s="24">
        <v>524</v>
      </c>
      <c r="F52" s="24">
        <v>472</v>
      </c>
      <c r="G52" s="24">
        <v>581</v>
      </c>
      <c r="H52" s="24">
        <v>400</v>
      </c>
      <c r="I52" s="24">
        <v>690</v>
      </c>
      <c r="J52" s="24">
        <v>725</v>
      </c>
      <c r="K52" s="24">
        <v>797</v>
      </c>
      <c r="L52" s="24">
        <v>914</v>
      </c>
      <c r="M52" s="24">
        <v>1012</v>
      </c>
      <c r="N52" s="24">
        <v>1095</v>
      </c>
      <c r="O52" s="24">
        <v>1181</v>
      </c>
      <c r="P52" s="24">
        <v>1227</v>
      </c>
      <c r="Q52" s="24">
        <v>1351</v>
      </c>
      <c r="R52" s="24">
        <v>1422</v>
      </c>
      <c r="S52" s="24">
        <v>1462</v>
      </c>
      <c r="T52" s="24">
        <v>1457</v>
      </c>
      <c r="U52" s="24">
        <v>1498</v>
      </c>
      <c r="V52" s="24">
        <v>1483</v>
      </c>
      <c r="W52" s="24">
        <v>1486</v>
      </c>
      <c r="X52" s="98">
        <v>3704</v>
      </c>
      <c r="Y52" s="98">
        <v>4124</v>
      </c>
      <c r="Z52" s="98">
        <v>3953</v>
      </c>
      <c r="AA52" s="98">
        <v>4202</v>
      </c>
      <c r="AB52" s="98">
        <v>3929</v>
      </c>
      <c r="AC52" s="98">
        <v>3989</v>
      </c>
      <c r="AD52" s="98">
        <v>4146</v>
      </c>
      <c r="AE52" s="98">
        <v>4279</v>
      </c>
      <c r="AF52" s="138"/>
      <c r="AL52" s="24"/>
    </row>
    <row r="53" spans="1:40" x14ac:dyDescent="0.35">
      <c r="A53" s="57" t="s">
        <v>495</v>
      </c>
      <c r="B53" s="24" t="s">
        <v>71</v>
      </c>
      <c r="C53" s="230"/>
      <c r="D53" s="24">
        <v>666</v>
      </c>
      <c r="E53" s="24">
        <v>689</v>
      </c>
      <c r="F53" s="24">
        <v>889</v>
      </c>
      <c r="G53" s="24">
        <v>868</v>
      </c>
      <c r="H53" s="24">
        <v>859</v>
      </c>
      <c r="I53" s="24">
        <v>914</v>
      </c>
      <c r="J53" s="24">
        <v>1008</v>
      </c>
      <c r="K53" s="24">
        <v>1081</v>
      </c>
      <c r="L53" s="24">
        <v>1092</v>
      </c>
      <c r="M53" s="24">
        <v>1189</v>
      </c>
      <c r="N53" s="24">
        <v>1129</v>
      </c>
      <c r="O53" s="24">
        <v>1212</v>
      </c>
      <c r="P53" s="24">
        <v>1262</v>
      </c>
      <c r="Q53" s="24">
        <v>1430</v>
      </c>
      <c r="R53" s="24">
        <v>1394</v>
      </c>
      <c r="S53" s="24">
        <v>1450</v>
      </c>
      <c r="T53" s="24">
        <v>1619</v>
      </c>
      <c r="U53" s="24">
        <v>1551</v>
      </c>
      <c r="V53" s="24">
        <v>1685</v>
      </c>
      <c r="W53" s="24">
        <v>1653</v>
      </c>
      <c r="X53" s="98">
        <v>1973</v>
      </c>
      <c r="Y53" s="98">
        <v>2213</v>
      </c>
      <c r="Z53" s="98">
        <v>2374</v>
      </c>
      <c r="AA53" s="98">
        <v>2560</v>
      </c>
      <c r="AB53" s="98">
        <v>2503</v>
      </c>
      <c r="AC53" s="98">
        <v>2537</v>
      </c>
      <c r="AD53" s="98">
        <v>2564</v>
      </c>
      <c r="AE53" s="98">
        <v>2594</v>
      </c>
      <c r="AF53" s="138"/>
      <c r="AL53" s="24"/>
    </row>
    <row r="54" spans="1:40" x14ac:dyDescent="0.35">
      <c r="A54" s="57" t="s">
        <v>496</v>
      </c>
      <c r="B54" s="24" t="s">
        <v>71</v>
      </c>
      <c r="C54" s="230"/>
      <c r="D54" s="24"/>
      <c r="E54" s="24"/>
      <c r="F54" s="24"/>
      <c r="G54" s="24">
        <v>42</v>
      </c>
      <c r="H54" s="24">
        <v>35</v>
      </c>
      <c r="I54" s="24">
        <v>43</v>
      </c>
      <c r="J54" s="24">
        <v>43</v>
      </c>
      <c r="K54" s="24">
        <v>40</v>
      </c>
      <c r="L54" s="24">
        <v>43</v>
      </c>
      <c r="M54" s="24">
        <v>41</v>
      </c>
      <c r="N54" s="24">
        <v>50</v>
      </c>
      <c r="O54" s="24">
        <v>50</v>
      </c>
      <c r="P54" s="24">
        <v>51</v>
      </c>
      <c r="Q54" s="24">
        <v>50</v>
      </c>
      <c r="R54" s="24">
        <v>51</v>
      </c>
      <c r="S54" s="24">
        <v>73</v>
      </c>
      <c r="T54" s="24">
        <v>104</v>
      </c>
      <c r="U54" s="24">
        <v>100</v>
      </c>
      <c r="V54" s="24">
        <v>96</v>
      </c>
      <c r="W54" s="24">
        <v>78</v>
      </c>
      <c r="X54" s="98">
        <v>75</v>
      </c>
      <c r="Y54" s="98">
        <v>75</v>
      </c>
      <c r="Z54" s="98">
        <v>92</v>
      </c>
      <c r="AA54" s="98">
        <v>73</v>
      </c>
      <c r="AB54" s="98">
        <v>73</v>
      </c>
      <c r="AC54" s="98">
        <v>73</v>
      </c>
      <c r="AD54" s="98">
        <v>73</v>
      </c>
      <c r="AE54" s="98">
        <v>73</v>
      </c>
      <c r="AF54" s="138"/>
      <c r="AL54" s="24"/>
    </row>
    <row r="55" spans="1:40" x14ac:dyDescent="0.35">
      <c r="A55" s="57" t="s">
        <v>497</v>
      </c>
      <c r="B55" s="24" t="s">
        <v>71</v>
      </c>
      <c r="C55" s="230"/>
      <c r="D55" s="24"/>
      <c r="E55" s="24"/>
      <c r="F55" s="24"/>
      <c r="G55" s="24"/>
      <c r="H55" s="24"/>
      <c r="I55" s="24"/>
      <c r="J55" s="24"/>
      <c r="K55" s="24"/>
      <c r="L55" s="24"/>
      <c r="M55" s="24"/>
      <c r="N55" s="24"/>
      <c r="O55" s="24"/>
      <c r="P55" s="24"/>
      <c r="Q55" s="24"/>
      <c r="R55" s="24"/>
      <c r="S55" s="24"/>
      <c r="T55" s="24"/>
      <c r="U55" s="24"/>
      <c r="V55" s="24"/>
      <c r="W55" s="24"/>
      <c r="X55" s="98">
        <v>5</v>
      </c>
      <c r="Y55" s="98">
        <v>4</v>
      </c>
      <c r="Z55" s="98">
        <v>7</v>
      </c>
      <c r="AA55" s="98">
        <v>6</v>
      </c>
      <c r="AB55" s="98">
        <v>7</v>
      </c>
      <c r="AC55" s="98">
        <v>7</v>
      </c>
      <c r="AD55" s="98">
        <v>6</v>
      </c>
      <c r="AE55" s="98">
        <v>6</v>
      </c>
      <c r="AF55" s="138"/>
      <c r="AL55" s="24"/>
    </row>
    <row r="56" spans="1:40" x14ac:dyDescent="0.35">
      <c r="A56" s="57" t="s">
        <v>498</v>
      </c>
      <c r="B56" s="24" t="s">
        <v>71</v>
      </c>
      <c r="C56" s="230"/>
      <c r="D56" s="24">
        <v>203</v>
      </c>
      <c r="E56" s="24">
        <v>251</v>
      </c>
      <c r="F56" s="24">
        <v>306</v>
      </c>
      <c r="G56" s="24">
        <v>304</v>
      </c>
      <c r="H56" s="24">
        <v>349</v>
      </c>
      <c r="I56" s="24">
        <v>376</v>
      </c>
      <c r="J56" s="24">
        <v>414</v>
      </c>
      <c r="K56" s="24">
        <v>456</v>
      </c>
      <c r="L56" s="24">
        <v>526</v>
      </c>
      <c r="M56" s="24">
        <v>585</v>
      </c>
      <c r="N56" s="24">
        <v>649</v>
      </c>
      <c r="O56" s="24">
        <v>723</v>
      </c>
      <c r="P56" s="24">
        <v>755</v>
      </c>
      <c r="Q56" s="24">
        <v>879</v>
      </c>
      <c r="R56" s="24">
        <v>934</v>
      </c>
      <c r="S56" s="24">
        <v>947</v>
      </c>
      <c r="T56" s="24">
        <v>984</v>
      </c>
      <c r="U56" s="24">
        <v>1020</v>
      </c>
      <c r="V56" s="24">
        <v>1078</v>
      </c>
      <c r="W56" s="24">
        <v>1175</v>
      </c>
      <c r="X56" s="98">
        <v>1394</v>
      </c>
      <c r="Y56" s="98">
        <v>1078</v>
      </c>
      <c r="Z56" s="98">
        <v>1109</v>
      </c>
      <c r="AA56" s="98">
        <v>1113</v>
      </c>
      <c r="AB56" s="98">
        <v>1104</v>
      </c>
      <c r="AC56" s="98">
        <v>1106</v>
      </c>
      <c r="AD56" s="98">
        <v>1062</v>
      </c>
      <c r="AE56" s="98">
        <v>1039</v>
      </c>
      <c r="AF56" s="138"/>
      <c r="AL56" s="24"/>
    </row>
    <row r="57" spans="1:40" x14ac:dyDescent="0.35">
      <c r="A57" s="39" t="s">
        <v>499</v>
      </c>
      <c r="B57" s="24" t="s">
        <v>71</v>
      </c>
      <c r="C57" s="230" t="s">
        <v>6</v>
      </c>
      <c r="E57" s="24">
        <v>32875</v>
      </c>
      <c r="F57" s="24">
        <v>34154</v>
      </c>
      <c r="G57" s="24">
        <v>36577</v>
      </c>
      <c r="H57" s="24">
        <v>38852</v>
      </c>
      <c r="I57" s="24">
        <v>45330</v>
      </c>
      <c r="J57" s="24">
        <v>48283</v>
      </c>
      <c r="K57" s="24">
        <v>51209</v>
      </c>
      <c r="L57" s="24">
        <v>52336</v>
      </c>
      <c r="M57" s="24">
        <v>57621</v>
      </c>
      <c r="N57" s="24">
        <v>61917</v>
      </c>
      <c r="O57" s="24">
        <v>66203</v>
      </c>
      <c r="P57" s="24">
        <v>72234</v>
      </c>
      <c r="Q57" s="24">
        <v>71616</v>
      </c>
      <c r="R57" s="24">
        <v>75304</v>
      </c>
      <c r="S57" s="24">
        <v>79454</v>
      </c>
      <c r="T57" s="24">
        <v>84723</v>
      </c>
      <c r="U57" s="24">
        <v>93038</v>
      </c>
      <c r="V57" s="24">
        <v>100468</v>
      </c>
      <c r="W57" s="24">
        <v>115339</v>
      </c>
      <c r="X57" s="98">
        <v>125264</v>
      </c>
      <c r="Y57" s="98">
        <v>141622</v>
      </c>
      <c r="Z57" s="98">
        <v>163395</v>
      </c>
      <c r="AA57" s="98">
        <v>171210</v>
      </c>
      <c r="AB57" s="98">
        <v>193988</v>
      </c>
      <c r="AC57" s="98">
        <v>203379</v>
      </c>
      <c r="AD57" s="98">
        <v>217889</v>
      </c>
      <c r="AE57" s="98">
        <v>226283</v>
      </c>
      <c r="AF57" s="138"/>
      <c r="AI57" s="268"/>
      <c r="AJ57" s="268"/>
      <c r="AK57" s="268"/>
      <c r="AL57" s="24"/>
      <c r="AM57" s="24"/>
      <c r="AN57" s="24"/>
    </row>
    <row r="58" spans="1:40" x14ac:dyDescent="0.35">
      <c r="A58" s="57" t="s">
        <v>499</v>
      </c>
      <c r="B58" s="24" t="s">
        <v>71</v>
      </c>
      <c r="C58" s="230"/>
      <c r="D58" s="24">
        <v>10709</v>
      </c>
      <c r="E58" s="24">
        <v>10389</v>
      </c>
      <c r="F58" s="24">
        <v>11514</v>
      </c>
      <c r="G58" s="24">
        <v>12098</v>
      </c>
      <c r="H58" s="24">
        <v>9705</v>
      </c>
      <c r="I58" s="24">
        <v>14698</v>
      </c>
      <c r="J58" s="24">
        <v>15313</v>
      </c>
      <c r="K58" s="24">
        <v>17213</v>
      </c>
      <c r="L58" s="24">
        <v>16992</v>
      </c>
      <c r="M58" s="24">
        <v>18248</v>
      </c>
      <c r="N58" s="24">
        <v>18746</v>
      </c>
      <c r="O58" s="24">
        <v>20100</v>
      </c>
      <c r="P58" s="24">
        <v>22501</v>
      </c>
      <c r="Q58" s="24">
        <v>22277</v>
      </c>
      <c r="R58" s="24">
        <v>23831</v>
      </c>
      <c r="S58" s="24">
        <v>25348</v>
      </c>
      <c r="T58" s="24">
        <v>27729</v>
      </c>
      <c r="U58" s="24">
        <v>29323</v>
      </c>
      <c r="V58" s="24">
        <v>29881</v>
      </c>
      <c r="W58" s="24">
        <v>31624</v>
      </c>
      <c r="X58" s="98">
        <v>34065</v>
      </c>
      <c r="Y58" s="98">
        <v>38246</v>
      </c>
      <c r="Z58" s="98">
        <v>47912</v>
      </c>
      <c r="AA58" s="98">
        <v>46643</v>
      </c>
      <c r="AB58" s="98">
        <v>52267</v>
      </c>
      <c r="AC58" s="98">
        <v>51324</v>
      </c>
      <c r="AD58" s="98">
        <v>56613</v>
      </c>
      <c r="AE58" s="98">
        <v>56298</v>
      </c>
      <c r="AF58" s="138"/>
      <c r="AL58" s="24"/>
    </row>
    <row r="59" spans="1:40" x14ac:dyDescent="0.35">
      <c r="A59" s="57" t="s">
        <v>500</v>
      </c>
      <c r="B59" s="24" t="s">
        <v>71</v>
      </c>
      <c r="C59" s="230"/>
      <c r="D59" s="24">
        <v>1229</v>
      </c>
      <c r="E59" s="24">
        <v>1309</v>
      </c>
      <c r="F59" s="24">
        <v>1421</v>
      </c>
      <c r="G59" s="24">
        <v>1643</v>
      </c>
      <c r="H59" s="24">
        <v>1606</v>
      </c>
      <c r="I59" s="24">
        <v>1798</v>
      </c>
      <c r="J59" s="24">
        <v>1872</v>
      </c>
      <c r="K59" s="24">
        <v>2044</v>
      </c>
      <c r="L59" s="24">
        <v>2533</v>
      </c>
      <c r="M59" s="24">
        <v>2702</v>
      </c>
      <c r="N59" s="24">
        <v>2740</v>
      </c>
      <c r="O59" s="24">
        <v>2746</v>
      </c>
      <c r="P59" s="24">
        <v>2574</v>
      </c>
      <c r="Q59" s="24">
        <v>2626</v>
      </c>
      <c r="R59" s="24">
        <v>2549</v>
      </c>
      <c r="S59" s="24">
        <v>2555</v>
      </c>
      <c r="T59" s="24">
        <v>2551</v>
      </c>
      <c r="U59" s="24">
        <v>2496</v>
      </c>
      <c r="V59" s="24">
        <v>2524</v>
      </c>
      <c r="W59" s="24">
        <v>2679</v>
      </c>
      <c r="X59" s="98">
        <v>259</v>
      </c>
      <c r="Y59" s="98">
        <v>158</v>
      </c>
      <c r="Z59" s="98">
        <v>343</v>
      </c>
      <c r="AA59" s="98">
        <v>448</v>
      </c>
      <c r="AB59" s="98">
        <v>261</v>
      </c>
      <c r="AC59" s="98">
        <v>204</v>
      </c>
      <c r="AD59" s="98">
        <v>167</v>
      </c>
      <c r="AE59" s="98">
        <v>187</v>
      </c>
      <c r="AF59" s="138"/>
      <c r="AL59" s="24"/>
    </row>
    <row r="60" spans="1:40" x14ac:dyDescent="0.35">
      <c r="A60" s="57" t="s">
        <v>501</v>
      </c>
      <c r="B60" s="24" t="s">
        <v>71</v>
      </c>
      <c r="C60" s="230"/>
      <c r="D60" s="24"/>
      <c r="E60" s="24"/>
      <c r="F60" s="24"/>
      <c r="G60" s="24"/>
      <c r="H60" s="24"/>
      <c r="I60" s="24"/>
      <c r="J60" s="24"/>
      <c r="K60" s="24"/>
      <c r="L60" s="24">
        <v>27046</v>
      </c>
      <c r="M60" s="24">
        <v>29551</v>
      </c>
      <c r="N60" s="24">
        <v>33548</v>
      </c>
      <c r="O60" s="24">
        <v>36315</v>
      </c>
      <c r="P60" s="24">
        <v>39400</v>
      </c>
      <c r="Q60" s="24">
        <v>39283</v>
      </c>
      <c r="R60" s="24">
        <v>40943</v>
      </c>
      <c r="S60" s="24">
        <v>44028</v>
      </c>
      <c r="T60" s="24">
        <v>47428</v>
      </c>
      <c r="U60" s="24">
        <v>54040</v>
      </c>
      <c r="V60" s="24">
        <v>60763</v>
      </c>
      <c r="W60" s="24">
        <v>72225</v>
      </c>
      <c r="X60" s="98">
        <v>82118</v>
      </c>
      <c r="Y60" s="98">
        <v>94457</v>
      </c>
      <c r="Z60" s="98">
        <v>106842</v>
      </c>
      <c r="AA60" s="98">
        <v>115937</v>
      </c>
      <c r="AB60" s="98">
        <v>133778</v>
      </c>
      <c r="AC60" s="98">
        <v>144149</v>
      </c>
      <c r="AD60" s="98">
        <v>153465</v>
      </c>
      <c r="AE60" s="98">
        <v>161953</v>
      </c>
      <c r="AF60" s="138"/>
      <c r="AL60" s="24"/>
    </row>
    <row r="61" spans="1:40" x14ac:dyDescent="0.35">
      <c r="A61" s="57" t="s">
        <v>502</v>
      </c>
      <c r="B61" s="24" t="s">
        <v>71</v>
      </c>
      <c r="C61" s="230"/>
      <c r="D61" s="24"/>
      <c r="E61" s="24"/>
      <c r="F61" s="24"/>
      <c r="G61" s="24"/>
      <c r="H61" s="24"/>
      <c r="I61" s="24">
        <v>4204</v>
      </c>
      <c r="J61" s="24">
        <v>4522</v>
      </c>
      <c r="K61" s="24">
        <v>4391</v>
      </c>
      <c r="L61" s="24">
        <v>4680</v>
      </c>
      <c r="M61" s="24">
        <v>4779</v>
      </c>
      <c r="N61" s="24">
        <v>4925</v>
      </c>
      <c r="O61" s="24">
        <v>5077</v>
      </c>
      <c r="P61" s="24">
        <v>5707</v>
      </c>
      <c r="Q61" s="24">
        <v>5214</v>
      </c>
      <c r="R61" s="24">
        <v>5604</v>
      </c>
      <c r="S61" s="24">
        <v>5080</v>
      </c>
      <c r="T61" s="24">
        <v>4768</v>
      </c>
      <c r="U61" s="24">
        <v>4833</v>
      </c>
      <c r="V61" s="24">
        <v>4616</v>
      </c>
      <c r="W61" s="24">
        <v>4686</v>
      </c>
      <c r="X61" s="98">
        <v>5689</v>
      </c>
      <c r="Y61" s="98">
        <v>5248</v>
      </c>
      <c r="Z61" s="98">
        <v>5669</v>
      </c>
      <c r="AA61" s="98">
        <v>5260</v>
      </c>
      <c r="AB61" s="98">
        <v>5448</v>
      </c>
      <c r="AC61" s="98">
        <v>5388</v>
      </c>
      <c r="AD61" s="98">
        <v>5468</v>
      </c>
      <c r="AE61" s="98">
        <v>5572</v>
      </c>
      <c r="AF61" s="138"/>
      <c r="AL61" s="24"/>
    </row>
    <row r="62" spans="1:40" x14ac:dyDescent="0.35">
      <c r="A62" s="57" t="s">
        <v>236</v>
      </c>
      <c r="B62" s="24" t="s">
        <v>71</v>
      </c>
      <c r="C62" s="230" t="s">
        <v>87</v>
      </c>
      <c r="D62" s="24">
        <v>27</v>
      </c>
      <c r="E62" s="24">
        <v>171</v>
      </c>
      <c r="F62" s="24">
        <v>210</v>
      </c>
      <c r="G62" s="24">
        <v>138</v>
      </c>
      <c r="H62" s="24">
        <v>2932</v>
      </c>
      <c r="I62" s="24">
        <v>1879</v>
      </c>
      <c r="J62" s="24">
        <v>2004</v>
      </c>
      <c r="K62" s="24">
        <v>2429</v>
      </c>
      <c r="L62" s="24">
        <v>1085</v>
      </c>
      <c r="M62" s="24">
        <v>2340</v>
      </c>
      <c r="N62" s="24">
        <v>1957</v>
      </c>
      <c r="O62" s="24">
        <v>1963</v>
      </c>
      <c r="P62" s="24">
        <v>2051</v>
      </c>
      <c r="Q62" s="24">
        <v>2216</v>
      </c>
      <c r="R62" s="24">
        <v>2376</v>
      </c>
      <c r="S62" s="24">
        <v>2443</v>
      </c>
      <c r="T62" s="24">
        <v>2246</v>
      </c>
      <c r="U62" s="24">
        <v>2346</v>
      </c>
      <c r="V62" s="24">
        <v>2685</v>
      </c>
      <c r="W62" s="24">
        <v>4125</v>
      </c>
      <c r="X62" s="98">
        <v>3133</v>
      </c>
      <c r="Y62" s="98">
        <v>3513</v>
      </c>
      <c r="Z62" s="98">
        <v>2630</v>
      </c>
      <c r="AA62" s="98">
        <v>2923</v>
      </c>
      <c r="AB62" s="98">
        <v>2232</v>
      </c>
      <c r="AC62" s="98">
        <v>2315</v>
      </c>
      <c r="AD62" s="98">
        <v>2177</v>
      </c>
      <c r="AE62" s="98">
        <v>2274</v>
      </c>
      <c r="AF62" s="138"/>
      <c r="AL62" s="24"/>
    </row>
    <row r="63" spans="1:40" x14ac:dyDescent="0.35">
      <c r="A63" s="39" t="s">
        <v>503</v>
      </c>
      <c r="B63" s="24" t="s">
        <v>71</v>
      </c>
      <c r="C63" s="230" t="s">
        <v>6</v>
      </c>
      <c r="D63" s="24">
        <v>38365</v>
      </c>
      <c r="E63" s="24">
        <v>2008</v>
      </c>
      <c r="F63" s="24">
        <v>1911</v>
      </c>
      <c r="G63" s="24">
        <v>2633</v>
      </c>
      <c r="H63" s="24">
        <v>3174</v>
      </c>
      <c r="I63" s="24">
        <v>2971</v>
      </c>
      <c r="J63" s="24">
        <v>3155</v>
      </c>
      <c r="K63" s="24">
        <v>3821</v>
      </c>
      <c r="L63" s="24">
        <v>4284</v>
      </c>
      <c r="M63" s="24">
        <v>4999</v>
      </c>
      <c r="N63" s="24">
        <v>4471</v>
      </c>
      <c r="O63" s="24">
        <v>5054</v>
      </c>
      <c r="P63" s="24">
        <v>6516</v>
      </c>
      <c r="Q63" s="24">
        <v>5705</v>
      </c>
      <c r="R63" s="24">
        <v>6023</v>
      </c>
      <c r="S63" s="24">
        <v>5746</v>
      </c>
      <c r="T63" s="24">
        <v>6333</v>
      </c>
      <c r="U63" s="24">
        <v>5906</v>
      </c>
      <c r="V63" s="24">
        <v>6724</v>
      </c>
      <c r="W63" s="24">
        <v>7900</v>
      </c>
      <c r="X63" s="98">
        <v>8583</v>
      </c>
      <c r="Y63" s="98">
        <v>7972</v>
      </c>
      <c r="Z63" s="98">
        <v>7836</v>
      </c>
      <c r="AA63" s="98">
        <v>9711</v>
      </c>
      <c r="AB63" s="98">
        <v>9434</v>
      </c>
      <c r="AC63" s="98">
        <v>8551</v>
      </c>
      <c r="AD63" s="98">
        <v>10395</v>
      </c>
      <c r="AE63" s="98">
        <v>10662</v>
      </c>
      <c r="AF63" s="138"/>
      <c r="AI63" s="268"/>
      <c r="AJ63" s="268"/>
      <c r="AK63" s="268"/>
      <c r="AL63" s="24"/>
      <c r="AM63" s="24"/>
      <c r="AN63" s="24"/>
    </row>
    <row r="64" spans="1:40" x14ac:dyDescent="0.35">
      <c r="A64" s="57" t="s">
        <v>504</v>
      </c>
      <c r="B64" s="24" t="s">
        <v>71</v>
      </c>
      <c r="C64" s="230"/>
      <c r="D64" s="24">
        <v>862</v>
      </c>
      <c r="E64" s="24">
        <v>1106</v>
      </c>
      <c r="F64" s="24">
        <v>911</v>
      </c>
      <c r="G64" s="24">
        <v>1143</v>
      </c>
      <c r="H64" s="24">
        <v>1414</v>
      </c>
      <c r="I64" s="24">
        <v>1431</v>
      </c>
      <c r="J64" s="24">
        <v>1624</v>
      </c>
      <c r="K64" s="24">
        <v>1869</v>
      </c>
      <c r="L64" s="24">
        <v>2191</v>
      </c>
      <c r="M64" s="24">
        <v>2449</v>
      </c>
      <c r="N64" s="24">
        <v>2545</v>
      </c>
      <c r="O64" s="24">
        <v>2560</v>
      </c>
      <c r="P64" s="24">
        <v>3194</v>
      </c>
      <c r="Q64" s="24">
        <v>2624</v>
      </c>
      <c r="R64" s="24">
        <v>2614</v>
      </c>
      <c r="S64" s="24">
        <v>2530</v>
      </c>
      <c r="T64" s="24">
        <v>3083</v>
      </c>
      <c r="U64" s="24">
        <v>2421</v>
      </c>
      <c r="V64" s="24">
        <v>3023</v>
      </c>
      <c r="W64" s="24">
        <v>3312</v>
      </c>
      <c r="X64" s="98">
        <v>3217</v>
      </c>
      <c r="Y64" s="98">
        <v>2542</v>
      </c>
      <c r="Z64" s="98">
        <v>2553</v>
      </c>
      <c r="AA64" s="98">
        <v>3535</v>
      </c>
      <c r="AB64" s="98">
        <v>3182</v>
      </c>
      <c r="AC64" s="98">
        <v>3318</v>
      </c>
      <c r="AD64" s="98">
        <v>3348</v>
      </c>
      <c r="AE64" s="98">
        <v>3320</v>
      </c>
      <c r="AF64" s="138"/>
      <c r="AL64" s="24"/>
    </row>
    <row r="65" spans="1:40" x14ac:dyDescent="0.35">
      <c r="A65" s="57" t="s">
        <v>505</v>
      </c>
      <c r="B65" s="24" t="s">
        <v>71</v>
      </c>
      <c r="C65" s="230"/>
      <c r="D65" s="24">
        <v>152</v>
      </c>
      <c r="E65" s="24">
        <v>133</v>
      </c>
      <c r="F65" s="24">
        <v>126</v>
      </c>
      <c r="G65" s="24">
        <v>68</v>
      </c>
      <c r="H65" s="24">
        <v>99</v>
      </c>
      <c r="I65" s="24">
        <v>95</v>
      </c>
      <c r="J65" s="24">
        <v>80</v>
      </c>
      <c r="K65" s="24">
        <v>58</v>
      </c>
      <c r="L65" s="24">
        <v>140</v>
      </c>
      <c r="M65" s="24">
        <v>144</v>
      </c>
      <c r="N65" s="24">
        <v>138</v>
      </c>
      <c r="O65" s="24">
        <v>169</v>
      </c>
      <c r="P65" s="24">
        <v>234</v>
      </c>
      <c r="Q65" s="24">
        <v>261</v>
      </c>
      <c r="R65" s="24">
        <v>580</v>
      </c>
      <c r="S65" s="24">
        <v>372</v>
      </c>
      <c r="T65" s="24">
        <v>278</v>
      </c>
      <c r="U65" s="24">
        <v>292</v>
      </c>
      <c r="V65" s="24">
        <v>287</v>
      </c>
      <c r="W65" s="24">
        <v>243</v>
      </c>
      <c r="X65" s="98">
        <v>213</v>
      </c>
      <c r="Y65" s="98">
        <v>178</v>
      </c>
      <c r="Z65" s="98">
        <v>107</v>
      </c>
      <c r="AA65" s="98">
        <v>148</v>
      </c>
      <c r="AB65" s="98">
        <v>53</v>
      </c>
      <c r="AC65" s="98">
        <v>100</v>
      </c>
      <c r="AD65" s="98">
        <v>80</v>
      </c>
      <c r="AE65" s="98">
        <v>82</v>
      </c>
      <c r="AF65" s="138"/>
      <c r="AL65" s="24"/>
    </row>
    <row r="66" spans="1:40" x14ac:dyDescent="0.35">
      <c r="A66" s="57" t="s">
        <v>506</v>
      </c>
      <c r="B66" s="24" t="s">
        <v>71</v>
      </c>
      <c r="C66" s="230"/>
      <c r="D66" s="24">
        <v>0</v>
      </c>
      <c r="E66" s="24">
        <v>0</v>
      </c>
      <c r="F66" s="24">
        <v>0</v>
      </c>
      <c r="G66" s="24">
        <v>0</v>
      </c>
      <c r="H66" s="24">
        <v>344</v>
      </c>
      <c r="I66" s="24">
        <v>0</v>
      </c>
      <c r="J66" s="24">
        <v>0</v>
      </c>
      <c r="K66" s="24">
        <v>0</v>
      </c>
      <c r="L66" s="24">
        <v>321</v>
      </c>
      <c r="M66" s="24">
        <v>584</v>
      </c>
      <c r="N66" s="24">
        <v>714</v>
      </c>
      <c r="O66" s="24">
        <v>1024</v>
      </c>
      <c r="P66" s="24">
        <v>1100</v>
      </c>
      <c r="Q66" s="24">
        <v>843</v>
      </c>
      <c r="R66" s="24">
        <v>740</v>
      </c>
      <c r="S66" s="24">
        <v>754</v>
      </c>
      <c r="T66" s="24">
        <v>642</v>
      </c>
      <c r="U66" s="24">
        <v>934</v>
      </c>
      <c r="V66" s="24">
        <v>1117</v>
      </c>
      <c r="W66" s="24">
        <v>1866</v>
      </c>
      <c r="X66" s="98">
        <v>2556</v>
      </c>
      <c r="Y66" s="98">
        <v>2779</v>
      </c>
      <c r="Z66" s="98">
        <v>2753</v>
      </c>
      <c r="AA66" s="98">
        <v>3460</v>
      </c>
      <c r="AB66" s="98">
        <v>2484</v>
      </c>
      <c r="AC66" s="98">
        <v>2341</v>
      </c>
      <c r="AD66" s="98">
        <v>4061</v>
      </c>
      <c r="AE66" s="98">
        <v>4161</v>
      </c>
      <c r="AF66" s="138"/>
      <c r="AL66" s="24"/>
    </row>
    <row r="67" spans="1:40" x14ac:dyDescent="0.35">
      <c r="A67" s="57" t="s">
        <v>236</v>
      </c>
      <c r="B67" s="24" t="s">
        <v>71</v>
      </c>
      <c r="C67" s="230"/>
      <c r="D67" s="24">
        <v>7869</v>
      </c>
      <c r="E67" s="24">
        <v>7874</v>
      </c>
      <c r="F67" s="24">
        <v>7969</v>
      </c>
      <c r="G67" s="24">
        <v>13827</v>
      </c>
      <c r="H67" s="24">
        <v>7384</v>
      </c>
      <c r="I67" s="24">
        <v>9800</v>
      </c>
      <c r="J67" s="24">
        <v>9622</v>
      </c>
      <c r="K67" s="24">
        <v>10422</v>
      </c>
      <c r="L67" s="24">
        <v>1631</v>
      </c>
      <c r="M67" s="24">
        <v>1822</v>
      </c>
      <c r="N67" s="24">
        <v>1075</v>
      </c>
      <c r="O67" s="24">
        <v>1301</v>
      </c>
      <c r="P67" s="24">
        <v>1988</v>
      </c>
      <c r="Q67" s="24">
        <v>1977</v>
      </c>
      <c r="R67" s="24">
        <v>2090</v>
      </c>
      <c r="S67" s="24">
        <v>2090</v>
      </c>
      <c r="T67" s="24">
        <v>2330</v>
      </c>
      <c r="U67" s="24">
        <v>2259</v>
      </c>
      <c r="V67" s="24">
        <v>2297</v>
      </c>
      <c r="W67" s="24">
        <v>2478</v>
      </c>
      <c r="X67" s="98">
        <v>2597</v>
      </c>
      <c r="Y67" s="98">
        <v>2473</v>
      </c>
      <c r="Z67" s="98">
        <v>2423</v>
      </c>
      <c r="AA67" s="98">
        <v>2569</v>
      </c>
      <c r="AB67" s="98">
        <v>3715</v>
      </c>
      <c r="AC67" s="98">
        <v>2792</v>
      </c>
      <c r="AD67" s="98">
        <v>2906</v>
      </c>
      <c r="AE67" s="98">
        <v>3099</v>
      </c>
      <c r="AF67" s="138"/>
      <c r="AL67" s="24"/>
    </row>
    <row r="68" spans="1:40" ht="3.65" customHeight="1" x14ac:dyDescent="0.35">
      <c r="A68" s="33"/>
      <c r="B68" s="24"/>
      <c r="C68" s="230"/>
      <c r="D68" s="24">
        <v>49031</v>
      </c>
      <c r="E68" s="24">
        <v>45834</v>
      </c>
      <c r="F68" s="24">
        <v>47458</v>
      </c>
      <c r="G68" s="24">
        <v>56681</v>
      </c>
      <c r="H68" s="24">
        <v>56034</v>
      </c>
      <c r="I68" s="24">
        <v>68100</v>
      </c>
      <c r="J68" s="24">
        <v>71728</v>
      </c>
      <c r="K68" s="24">
        <v>76748</v>
      </c>
      <c r="L68" s="24"/>
      <c r="M68" s="24"/>
      <c r="N68" s="24"/>
      <c r="O68" s="24"/>
      <c r="P68" s="24"/>
      <c r="Q68" s="24"/>
      <c r="R68" s="24"/>
      <c r="S68" s="24"/>
      <c r="T68" s="24"/>
      <c r="U68" s="24"/>
      <c r="V68" s="24"/>
      <c r="W68" s="24"/>
      <c r="X68" s="98"/>
      <c r="Y68" s="98"/>
      <c r="Z68" s="98"/>
      <c r="AA68" s="269"/>
      <c r="AB68" s="98"/>
      <c r="AC68" s="7"/>
      <c r="AD68" s="98"/>
      <c r="AE68" s="98"/>
      <c r="AF68" s="138"/>
      <c r="AL68" s="24"/>
    </row>
    <row r="69" spans="1:40" x14ac:dyDescent="0.35">
      <c r="A69" s="95" t="s">
        <v>507</v>
      </c>
      <c r="B69" s="24" t="s">
        <v>71</v>
      </c>
      <c r="C69" s="229"/>
      <c r="D69" s="54">
        <v>3448</v>
      </c>
      <c r="E69" s="54">
        <v>4878</v>
      </c>
      <c r="F69" s="54">
        <v>4987</v>
      </c>
      <c r="G69" s="54">
        <v>5409</v>
      </c>
      <c r="H69" s="54">
        <v>4898</v>
      </c>
      <c r="I69" s="54">
        <v>5005</v>
      </c>
      <c r="J69" s="54">
        <v>5582</v>
      </c>
      <c r="K69" s="54">
        <v>5470</v>
      </c>
      <c r="L69" s="54">
        <v>6011</v>
      </c>
      <c r="M69" s="54">
        <v>6715</v>
      </c>
      <c r="N69" s="54">
        <v>6687</v>
      </c>
      <c r="O69" s="54">
        <v>6997</v>
      </c>
      <c r="P69" s="54">
        <v>7376</v>
      </c>
      <c r="Q69" s="54">
        <v>6729</v>
      </c>
      <c r="R69" s="54">
        <v>8214</v>
      </c>
      <c r="S69" s="54">
        <v>8999</v>
      </c>
      <c r="T69" s="54">
        <v>9106</v>
      </c>
      <c r="U69" s="54">
        <v>8445</v>
      </c>
      <c r="V69" s="54">
        <v>9240</v>
      </c>
      <c r="W69" s="54">
        <v>9736</v>
      </c>
      <c r="X69" s="112">
        <v>7673</v>
      </c>
      <c r="Y69" s="112">
        <v>7177</v>
      </c>
      <c r="Z69" s="112">
        <v>8974</v>
      </c>
      <c r="AA69" s="112">
        <v>12336</v>
      </c>
      <c r="AB69" s="112">
        <v>13374</v>
      </c>
      <c r="AC69" s="112">
        <v>14126</v>
      </c>
      <c r="AD69" s="112">
        <v>14840</v>
      </c>
      <c r="AE69" s="112">
        <v>15251</v>
      </c>
      <c r="AF69" s="138"/>
      <c r="AI69" s="268"/>
      <c r="AJ69" s="268"/>
      <c r="AK69" s="268"/>
      <c r="AL69" s="24"/>
      <c r="AM69" s="24"/>
      <c r="AN69" s="24"/>
    </row>
    <row r="70" spans="1:40" ht="3.65" customHeight="1" x14ac:dyDescent="0.35">
      <c r="A70" s="33"/>
      <c r="B70" s="24"/>
      <c r="C70" s="230"/>
      <c r="D70" s="24"/>
      <c r="E70" s="24"/>
      <c r="F70" s="24"/>
      <c r="G70" s="24"/>
      <c r="H70" s="24"/>
      <c r="I70" s="24"/>
      <c r="J70" s="24"/>
      <c r="K70" s="24"/>
      <c r="L70" s="24"/>
      <c r="M70" s="24"/>
      <c r="N70" s="24"/>
      <c r="O70" s="24"/>
      <c r="P70" s="24"/>
      <c r="Q70" s="24"/>
      <c r="R70" s="24"/>
      <c r="S70" s="24"/>
      <c r="T70" s="24"/>
      <c r="U70" s="24"/>
      <c r="V70" s="24"/>
      <c r="W70" s="24"/>
      <c r="X70" s="98"/>
      <c r="Y70" s="98"/>
      <c r="Z70" s="98"/>
      <c r="AA70" s="274"/>
      <c r="AB70" s="98"/>
      <c r="AC70" s="7"/>
      <c r="AD70" s="98"/>
      <c r="AE70" s="7"/>
      <c r="AF70" s="138"/>
      <c r="AI70" s="268"/>
      <c r="AJ70" s="268"/>
      <c r="AK70" s="268"/>
      <c r="AL70" s="24"/>
    </row>
    <row r="71" spans="1:40" x14ac:dyDescent="0.35">
      <c r="A71" s="95" t="s">
        <v>508</v>
      </c>
      <c r="B71" s="24" t="s">
        <v>71</v>
      </c>
      <c r="C71" s="229"/>
      <c r="D71" s="54">
        <v>6878</v>
      </c>
      <c r="E71" s="54">
        <v>6220</v>
      </c>
      <c r="F71" s="54">
        <v>5511</v>
      </c>
      <c r="G71" s="54">
        <v>4890</v>
      </c>
      <c r="H71" s="54">
        <v>4201</v>
      </c>
      <c r="I71" s="54">
        <v>4154</v>
      </c>
      <c r="J71" s="54">
        <v>4047</v>
      </c>
      <c r="K71" s="54">
        <v>4482</v>
      </c>
      <c r="L71" s="54">
        <v>4775</v>
      </c>
      <c r="M71" s="54">
        <v>5560</v>
      </c>
      <c r="N71" s="54">
        <v>7607</v>
      </c>
      <c r="O71" s="54">
        <v>10953</v>
      </c>
      <c r="P71" s="54">
        <v>13480</v>
      </c>
      <c r="Q71" s="54">
        <v>13768</v>
      </c>
      <c r="R71" s="54">
        <v>14597</v>
      </c>
      <c r="S71" s="54">
        <v>16022</v>
      </c>
      <c r="T71" s="54">
        <v>16672</v>
      </c>
      <c r="U71" s="54">
        <v>17059</v>
      </c>
      <c r="V71" s="54">
        <v>17811</v>
      </c>
      <c r="W71" s="54">
        <v>18072</v>
      </c>
      <c r="X71" s="112">
        <v>18463</v>
      </c>
      <c r="Y71" s="112">
        <v>19187</v>
      </c>
      <c r="Z71" s="112">
        <v>19944</v>
      </c>
      <c r="AA71" s="112">
        <v>25554</v>
      </c>
      <c r="AB71" s="112">
        <v>27495</v>
      </c>
      <c r="AC71" s="112">
        <v>34276</v>
      </c>
      <c r="AD71" s="112">
        <v>33548</v>
      </c>
      <c r="AE71" s="112">
        <v>38670</v>
      </c>
      <c r="AF71" s="138"/>
      <c r="AI71" s="268"/>
      <c r="AJ71" s="268"/>
      <c r="AK71" s="268"/>
      <c r="AL71" s="24"/>
      <c r="AM71" s="24"/>
      <c r="AN71" s="24"/>
    </row>
    <row r="72" spans="1:40" x14ac:dyDescent="0.35">
      <c r="A72" s="39" t="s">
        <v>509</v>
      </c>
      <c r="B72" s="24" t="s">
        <v>71</v>
      </c>
      <c r="C72" s="230"/>
      <c r="D72" s="24"/>
      <c r="E72" s="24"/>
      <c r="F72" s="24"/>
      <c r="G72" s="24"/>
      <c r="H72" s="24"/>
      <c r="I72" s="24"/>
      <c r="J72" s="24"/>
      <c r="K72" s="24"/>
      <c r="L72" s="24">
        <v>4072</v>
      </c>
      <c r="M72" s="24">
        <v>4273</v>
      </c>
      <c r="N72" s="24">
        <v>6372</v>
      </c>
      <c r="O72" s="24">
        <v>9326</v>
      </c>
      <c r="P72" s="24">
        <v>11474</v>
      </c>
      <c r="Q72" s="24">
        <v>12769</v>
      </c>
      <c r="R72" s="24">
        <v>13662</v>
      </c>
      <c r="S72" s="24">
        <v>14743</v>
      </c>
      <c r="T72" s="24">
        <v>15523</v>
      </c>
      <c r="U72" s="24">
        <v>16228</v>
      </c>
      <c r="V72" s="24">
        <v>17163</v>
      </c>
      <c r="W72" s="24">
        <v>17285</v>
      </c>
      <c r="X72" s="98">
        <v>16920</v>
      </c>
      <c r="Y72" s="98">
        <v>17113</v>
      </c>
      <c r="Z72" s="98">
        <v>18759</v>
      </c>
      <c r="AA72" s="98">
        <v>23066</v>
      </c>
      <c r="AB72" s="98">
        <v>23512</v>
      </c>
      <c r="AC72" s="98">
        <v>25723</v>
      </c>
      <c r="AD72" s="98">
        <v>29416</v>
      </c>
      <c r="AE72" s="98">
        <v>34161</v>
      </c>
      <c r="AF72" s="138"/>
      <c r="AL72" s="24"/>
    </row>
    <row r="73" spans="1:40" x14ac:dyDescent="0.35">
      <c r="A73" s="57" t="s">
        <v>510</v>
      </c>
      <c r="B73" s="24" t="s">
        <v>71</v>
      </c>
      <c r="C73" s="230" t="s">
        <v>69</v>
      </c>
      <c r="D73" s="24"/>
      <c r="E73" s="24"/>
      <c r="F73" s="24"/>
      <c r="G73" s="24"/>
      <c r="H73" s="24"/>
      <c r="I73" s="24"/>
      <c r="J73" s="24"/>
      <c r="K73" s="24"/>
      <c r="L73" s="24">
        <v>3542</v>
      </c>
      <c r="M73" s="24">
        <v>3946</v>
      </c>
      <c r="N73" s="24">
        <v>6303</v>
      </c>
      <c r="O73" s="24">
        <v>9261</v>
      </c>
      <c r="P73" s="24">
        <v>11414</v>
      </c>
      <c r="Q73" s="24">
        <v>12225</v>
      </c>
      <c r="R73" s="24">
        <v>13390</v>
      </c>
      <c r="S73" s="24">
        <v>14473</v>
      </c>
      <c r="T73" s="24">
        <v>15312</v>
      </c>
      <c r="U73" s="24">
        <v>16029</v>
      </c>
      <c r="V73" s="24">
        <v>16996</v>
      </c>
      <c r="W73" s="24">
        <v>17088</v>
      </c>
      <c r="X73" s="98">
        <v>16742</v>
      </c>
      <c r="Y73" s="98">
        <v>17041</v>
      </c>
      <c r="Z73" s="98">
        <v>18502</v>
      </c>
      <c r="AA73" s="98">
        <v>22218</v>
      </c>
      <c r="AB73" s="98">
        <v>22384</v>
      </c>
      <c r="AC73" s="98">
        <v>24674</v>
      </c>
      <c r="AD73" s="98">
        <v>28355</v>
      </c>
      <c r="AE73" s="98">
        <v>33071</v>
      </c>
      <c r="AF73" s="138"/>
      <c r="AL73" s="24"/>
    </row>
    <row r="74" spans="1:40" x14ac:dyDescent="0.35">
      <c r="A74" s="57" t="s">
        <v>511</v>
      </c>
      <c r="B74" s="24" t="s">
        <v>71</v>
      </c>
      <c r="C74" s="230"/>
      <c r="D74" s="24"/>
      <c r="E74" s="24"/>
      <c r="F74" s="24"/>
      <c r="G74" s="24"/>
      <c r="H74" s="24"/>
      <c r="I74" s="24"/>
      <c r="J74" s="24"/>
      <c r="K74" s="24"/>
      <c r="L74" s="24"/>
      <c r="M74" s="24"/>
      <c r="N74" s="24"/>
      <c r="O74" s="24"/>
      <c r="P74" s="24"/>
      <c r="Q74" s="24"/>
      <c r="R74" s="24"/>
      <c r="S74" s="24"/>
      <c r="T74" s="24"/>
      <c r="U74" s="24"/>
      <c r="V74" s="24">
        <v>1</v>
      </c>
      <c r="W74" s="24">
        <v>2</v>
      </c>
      <c r="X74" s="98">
        <v>2</v>
      </c>
      <c r="Y74" s="98">
        <v>3</v>
      </c>
      <c r="Z74" s="98">
        <v>1</v>
      </c>
      <c r="AA74" s="98">
        <v>118</v>
      </c>
      <c r="AB74" s="98">
        <v>154</v>
      </c>
      <c r="AC74" s="98">
        <v>175</v>
      </c>
      <c r="AD74" s="98">
        <v>198</v>
      </c>
      <c r="AE74" s="98">
        <v>213</v>
      </c>
      <c r="AF74" s="138"/>
      <c r="AL74" s="24"/>
    </row>
    <row r="75" spans="1:40" x14ac:dyDescent="0.35">
      <c r="A75" s="57" t="s">
        <v>512</v>
      </c>
      <c r="B75" s="24" t="s">
        <v>71</v>
      </c>
      <c r="C75" s="230"/>
      <c r="D75" s="24"/>
      <c r="E75" s="24"/>
      <c r="F75" s="24"/>
      <c r="G75" s="24"/>
      <c r="H75" s="24"/>
      <c r="I75" s="24"/>
      <c r="J75" s="24"/>
      <c r="K75" s="24"/>
      <c r="L75" s="24">
        <v>530</v>
      </c>
      <c r="M75" s="24">
        <v>327</v>
      </c>
      <c r="N75" s="24">
        <v>69</v>
      </c>
      <c r="O75" s="24">
        <v>65</v>
      </c>
      <c r="P75" s="24">
        <v>60</v>
      </c>
      <c r="Q75" s="24">
        <v>544</v>
      </c>
      <c r="R75" s="24">
        <v>272</v>
      </c>
      <c r="S75" s="24">
        <v>270</v>
      </c>
      <c r="T75" s="24">
        <v>211</v>
      </c>
      <c r="U75" s="24">
        <v>199</v>
      </c>
      <c r="V75" s="24">
        <v>166</v>
      </c>
      <c r="W75" s="24">
        <v>196</v>
      </c>
      <c r="X75" s="98">
        <v>176</v>
      </c>
      <c r="Y75" s="98">
        <v>68</v>
      </c>
      <c r="Z75" s="98">
        <v>256</v>
      </c>
      <c r="AA75" s="98">
        <v>729</v>
      </c>
      <c r="AB75" s="98">
        <v>974</v>
      </c>
      <c r="AC75" s="98">
        <v>874</v>
      </c>
      <c r="AD75" s="98">
        <v>863</v>
      </c>
      <c r="AE75" s="98">
        <v>877</v>
      </c>
      <c r="AF75" s="138"/>
      <c r="AL75" s="24"/>
    </row>
    <row r="76" spans="1:40" x14ac:dyDescent="0.35">
      <c r="A76" s="39" t="s">
        <v>513</v>
      </c>
      <c r="B76" s="24" t="s">
        <v>71</v>
      </c>
      <c r="C76" s="230"/>
      <c r="D76" s="24"/>
      <c r="E76" s="24"/>
      <c r="F76" s="24"/>
      <c r="G76" s="24"/>
      <c r="H76" s="24"/>
      <c r="I76" s="24"/>
      <c r="J76" s="24"/>
      <c r="K76" s="24"/>
      <c r="L76" s="24"/>
      <c r="M76" s="24"/>
      <c r="N76" s="24"/>
      <c r="O76" s="24"/>
      <c r="P76" s="24"/>
      <c r="Q76" s="24"/>
      <c r="R76" s="24"/>
      <c r="S76" s="24"/>
      <c r="T76" s="24"/>
      <c r="U76" s="24"/>
      <c r="V76" s="24"/>
      <c r="W76" s="24"/>
      <c r="X76" s="98">
        <v>364</v>
      </c>
      <c r="Y76" s="98">
        <v>352</v>
      </c>
      <c r="Z76" s="98">
        <v>343</v>
      </c>
      <c r="AA76" s="98">
        <v>412</v>
      </c>
      <c r="AB76" s="98">
        <v>369</v>
      </c>
      <c r="AC76" s="98">
        <v>373</v>
      </c>
      <c r="AD76" s="98">
        <v>372</v>
      </c>
      <c r="AE76" s="98">
        <v>360</v>
      </c>
      <c r="AF76" s="138"/>
      <c r="AL76" s="24"/>
    </row>
    <row r="77" spans="1:40" x14ac:dyDescent="0.35">
      <c r="A77" s="39" t="s">
        <v>514</v>
      </c>
      <c r="B77" s="24" t="s">
        <v>71</v>
      </c>
      <c r="C77" s="230"/>
      <c r="D77" s="24"/>
      <c r="E77" s="24"/>
      <c r="F77" s="24"/>
      <c r="G77" s="24"/>
      <c r="H77" s="24"/>
      <c r="I77" s="24"/>
      <c r="J77" s="24"/>
      <c r="K77" s="24"/>
      <c r="L77" s="24">
        <v>702</v>
      </c>
      <c r="M77" s="24">
        <v>1287</v>
      </c>
      <c r="N77" s="24">
        <v>1235</v>
      </c>
      <c r="O77" s="24">
        <v>1627</v>
      </c>
      <c r="P77" s="24">
        <v>2006</v>
      </c>
      <c r="Q77" s="24">
        <v>1000</v>
      </c>
      <c r="R77" s="24">
        <v>935</v>
      </c>
      <c r="S77" s="24">
        <v>1279</v>
      </c>
      <c r="T77" s="24">
        <v>1148</v>
      </c>
      <c r="U77" s="24">
        <v>830</v>
      </c>
      <c r="V77" s="24">
        <v>648</v>
      </c>
      <c r="W77" s="24">
        <v>787</v>
      </c>
      <c r="X77" s="98">
        <v>1179</v>
      </c>
      <c r="Y77" s="98">
        <v>1722</v>
      </c>
      <c r="Z77" s="98">
        <v>842</v>
      </c>
      <c r="AA77" s="98">
        <v>2076</v>
      </c>
      <c r="AB77" s="98">
        <v>3614</v>
      </c>
      <c r="AC77" s="98">
        <v>8180</v>
      </c>
      <c r="AD77" s="98">
        <v>3760</v>
      </c>
      <c r="AE77" s="98">
        <v>4149</v>
      </c>
      <c r="AF77" s="138"/>
      <c r="AL77" s="24"/>
    </row>
    <row r="78" spans="1:40" ht="3.65" customHeight="1" x14ac:dyDescent="0.35">
      <c r="A78" s="33"/>
      <c r="B78" s="24"/>
      <c r="C78" s="230"/>
      <c r="D78" s="24"/>
      <c r="E78" s="24"/>
      <c r="F78" s="24"/>
      <c r="G78" s="24"/>
      <c r="H78" s="24"/>
      <c r="I78" s="24"/>
      <c r="J78" s="24"/>
      <c r="K78" s="24"/>
      <c r="L78" s="24"/>
      <c r="M78" s="24"/>
      <c r="N78" s="24"/>
      <c r="O78" s="24"/>
      <c r="P78" s="24"/>
      <c r="Q78" s="24"/>
      <c r="R78" s="24"/>
      <c r="S78" s="24"/>
      <c r="T78" s="24"/>
      <c r="U78" s="24"/>
      <c r="V78" s="24"/>
      <c r="W78" s="24"/>
      <c r="X78" s="98"/>
      <c r="Y78" s="98"/>
      <c r="Z78" s="98"/>
      <c r="AA78" s="269"/>
      <c r="AB78" s="98"/>
      <c r="AC78" s="7"/>
      <c r="AD78" s="98"/>
      <c r="AE78" s="98"/>
      <c r="AF78" s="138"/>
      <c r="AL78" s="24"/>
    </row>
    <row r="79" spans="1:40" x14ac:dyDescent="0.35">
      <c r="A79" s="95" t="s">
        <v>515</v>
      </c>
      <c r="B79" s="24" t="s">
        <v>71</v>
      </c>
      <c r="C79" s="229"/>
      <c r="D79" s="54">
        <v>100386</v>
      </c>
      <c r="E79" s="54">
        <v>118757</v>
      </c>
      <c r="F79" s="54">
        <v>129113</v>
      </c>
      <c r="G79" s="54">
        <v>133078</v>
      </c>
      <c r="H79" s="54">
        <v>145629</v>
      </c>
      <c r="I79" s="54">
        <v>152805</v>
      </c>
      <c r="J79" s="54">
        <v>161566</v>
      </c>
      <c r="K79" s="54">
        <v>169628</v>
      </c>
      <c r="L79" s="54">
        <v>183178</v>
      </c>
      <c r="M79" s="54">
        <v>213049</v>
      </c>
      <c r="N79" s="54">
        <v>208072</v>
      </c>
      <c r="O79" s="54">
        <v>223129</v>
      </c>
      <c r="P79" s="54">
        <v>234002</v>
      </c>
      <c r="Q79" s="54">
        <v>241489</v>
      </c>
      <c r="R79" s="54">
        <v>256813</v>
      </c>
      <c r="S79" s="54">
        <v>266332</v>
      </c>
      <c r="T79" s="54">
        <v>269435</v>
      </c>
      <c r="U79" s="54">
        <v>275088</v>
      </c>
      <c r="V79" s="54">
        <v>277650</v>
      </c>
      <c r="W79" s="54">
        <v>284812</v>
      </c>
      <c r="X79" s="112">
        <v>362154</v>
      </c>
      <c r="Y79" s="112">
        <v>414295</v>
      </c>
      <c r="Z79" s="112">
        <v>356730</v>
      </c>
      <c r="AA79" s="112">
        <v>352027</v>
      </c>
      <c r="AB79" s="112">
        <v>374719</v>
      </c>
      <c r="AC79" s="112">
        <v>385820</v>
      </c>
      <c r="AD79" s="112">
        <v>405936</v>
      </c>
      <c r="AE79" s="112">
        <v>423791</v>
      </c>
      <c r="AF79" s="138"/>
      <c r="AI79" s="273"/>
      <c r="AJ79" s="273"/>
      <c r="AK79" s="273"/>
      <c r="AL79" s="24"/>
      <c r="AM79" s="24"/>
      <c r="AN79" s="24"/>
    </row>
    <row r="80" spans="1:40" x14ac:dyDescent="0.35">
      <c r="A80" s="39" t="s">
        <v>516</v>
      </c>
      <c r="B80" s="24" t="s">
        <v>71</v>
      </c>
      <c r="C80" s="230" t="s">
        <v>6</v>
      </c>
      <c r="D80" s="24">
        <v>44638</v>
      </c>
      <c r="E80" s="24">
        <v>54901</v>
      </c>
      <c r="F80" s="24">
        <v>61443</v>
      </c>
      <c r="G80" s="24">
        <v>63192</v>
      </c>
      <c r="H80" s="24">
        <v>67039</v>
      </c>
      <c r="I80" s="24">
        <v>71470</v>
      </c>
      <c r="J80" s="24">
        <v>78006</v>
      </c>
      <c r="K80" s="24">
        <v>80948</v>
      </c>
      <c r="L80" s="24">
        <v>88864</v>
      </c>
      <c r="M80" s="24">
        <v>93238</v>
      </c>
      <c r="N80" s="24">
        <v>101169</v>
      </c>
      <c r="O80" s="24">
        <v>108879</v>
      </c>
      <c r="P80" s="24">
        <v>111075</v>
      </c>
      <c r="Q80" s="24">
        <v>110535</v>
      </c>
      <c r="R80" s="24">
        <v>115911</v>
      </c>
      <c r="S80" s="24">
        <v>124636</v>
      </c>
      <c r="T80" s="24">
        <v>126134</v>
      </c>
      <c r="U80" s="24">
        <v>134489</v>
      </c>
      <c r="V80" s="24">
        <v>139281</v>
      </c>
      <c r="W80" s="24">
        <v>147987</v>
      </c>
      <c r="X80" s="98">
        <v>149799</v>
      </c>
      <c r="Y80" s="98">
        <v>166966</v>
      </c>
      <c r="Z80" s="98">
        <v>184517</v>
      </c>
      <c r="AA80" s="98">
        <v>190698</v>
      </c>
      <c r="AB80" s="98">
        <v>204614</v>
      </c>
      <c r="AC80" s="98">
        <v>205858</v>
      </c>
      <c r="AD80" s="98">
        <v>215025</v>
      </c>
      <c r="AE80" s="98">
        <v>221986</v>
      </c>
      <c r="AF80" s="138"/>
      <c r="AI80" s="268"/>
      <c r="AJ80" s="268"/>
      <c r="AK80" s="268"/>
      <c r="AL80" s="24"/>
      <c r="AM80" s="24"/>
      <c r="AN80" s="24"/>
    </row>
    <row r="81" spans="1:40" x14ac:dyDescent="0.35">
      <c r="A81" s="57" t="s">
        <v>517</v>
      </c>
      <c r="B81" s="24" t="s">
        <v>71</v>
      </c>
      <c r="C81" s="230"/>
      <c r="D81" s="24">
        <v>35462</v>
      </c>
      <c r="E81" s="24">
        <v>22956</v>
      </c>
      <c r="F81" s="24">
        <v>25531</v>
      </c>
      <c r="G81" s="24">
        <v>23016</v>
      </c>
      <c r="H81" s="24">
        <v>23243</v>
      </c>
      <c r="I81" s="24">
        <v>38824</v>
      </c>
      <c r="J81" s="24">
        <v>27525</v>
      </c>
      <c r="K81" s="24">
        <v>28166</v>
      </c>
      <c r="L81" s="24">
        <v>69533</v>
      </c>
      <c r="M81" s="24">
        <v>73108</v>
      </c>
      <c r="N81" s="24">
        <v>75788</v>
      </c>
      <c r="O81" s="24">
        <v>86094</v>
      </c>
      <c r="P81" s="24">
        <v>84064</v>
      </c>
      <c r="Q81" s="24">
        <v>84869</v>
      </c>
      <c r="R81" s="24">
        <v>88454</v>
      </c>
      <c r="S81" s="24">
        <v>96418</v>
      </c>
      <c r="T81" s="24">
        <v>99364</v>
      </c>
      <c r="U81" s="24">
        <v>106350</v>
      </c>
      <c r="V81" s="24">
        <v>111207</v>
      </c>
      <c r="W81" s="24">
        <v>117728</v>
      </c>
      <c r="X81" s="98">
        <v>118096</v>
      </c>
      <c r="Y81" s="98">
        <v>131265</v>
      </c>
      <c r="Z81" s="98">
        <v>148441</v>
      </c>
      <c r="AA81" s="98">
        <v>153418</v>
      </c>
      <c r="AB81" s="98">
        <v>156985</v>
      </c>
      <c r="AC81" s="98">
        <v>164847</v>
      </c>
      <c r="AD81" s="98">
        <v>172257</v>
      </c>
      <c r="AE81" s="98">
        <v>179093</v>
      </c>
      <c r="AF81" s="138"/>
      <c r="AL81" s="24"/>
    </row>
    <row r="82" spans="1:40" x14ac:dyDescent="0.35">
      <c r="A82" s="59" t="s">
        <v>518</v>
      </c>
      <c r="B82" s="24" t="s">
        <v>71</v>
      </c>
      <c r="C82" s="230"/>
      <c r="D82" s="24"/>
      <c r="E82" s="24"/>
      <c r="F82" s="24"/>
      <c r="G82" s="24"/>
      <c r="H82" s="24"/>
      <c r="I82" s="24"/>
      <c r="J82" s="24"/>
      <c r="K82" s="24"/>
      <c r="L82" s="24"/>
      <c r="M82" s="24"/>
      <c r="N82" s="24"/>
      <c r="O82" s="24"/>
      <c r="P82" s="24"/>
      <c r="Q82" s="24"/>
      <c r="R82" s="24"/>
      <c r="S82" s="24"/>
      <c r="T82" s="24"/>
      <c r="U82" s="24"/>
      <c r="V82" s="24">
        <v>63123</v>
      </c>
      <c r="W82" s="24">
        <v>65160</v>
      </c>
      <c r="X82" s="98">
        <v>60236</v>
      </c>
      <c r="Y82" s="98">
        <v>73073</v>
      </c>
      <c r="Z82" s="98">
        <v>74180.800000000003</v>
      </c>
      <c r="AA82" s="247">
        <v>81994</v>
      </c>
      <c r="AB82" s="98">
        <v>84675</v>
      </c>
      <c r="AC82" s="98">
        <v>89462</v>
      </c>
      <c r="AD82" s="98">
        <v>95325</v>
      </c>
      <c r="AE82" s="98">
        <v>101239</v>
      </c>
      <c r="AF82" s="138"/>
      <c r="AG82" s="138"/>
      <c r="AH82" s="138"/>
      <c r="AI82" s="138"/>
      <c r="AJ82" s="138"/>
      <c r="AL82" s="24"/>
    </row>
    <row r="83" spans="1:40" x14ac:dyDescent="0.35">
      <c r="A83" s="59" t="s">
        <v>519</v>
      </c>
      <c r="B83" s="24" t="s">
        <v>71</v>
      </c>
      <c r="C83" s="230"/>
      <c r="D83" s="24"/>
      <c r="E83" s="24"/>
      <c r="F83" s="24"/>
      <c r="G83" s="24"/>
      <c r="H83" s="24"/>
      <c r="I83" s="24"/>
      <c r="J83" s="24"/>
      <c r="K83" s="24"/>
      <c r="L83" s="24"/>
      <c r="M83" s="24"/>
      <c r="N83" s="24"/>
      <c r="O83" s="24"/>
      <c r="P83" s="24"/>
      <c r="Q83" s="24"/>
      <c r="R83" s="24"/>
      <c r="S83" s="24"/>
      <c r="T83" s="24"/>
      <c r="U83" s="24"/>
      <c r="V83" s="24">
        <f t="shared" ref="V83:AA83" si="1">V81-V82</f>
        <v>48084</v>
      </c>
      <c r="W83" s="24">
        <f t="shared" si="1"/>
        <v>52568</v>
      </c>
      <c r="X83" s="24">
        <f t="shared" si="1"/>
        <v>57860</v>
      </c>
      <c r="Y83" s="24">
        <f t="shared" si="1"/>
        <v>58192</v>
      </c>
      <c r="Z83" s="24">
        <f t="shared" si="1"/>
        <v>74260.2</v>
      </c>
      <c r="AA83" s="98">
        <f t="shared" si="1"/>
        <v>71424</v>
      </c>
      <c r="AB83" s="98">
        <v>72310</v>
      </c>
      <c r="AC83" s="98">
        <v>75385</v>
      </c>
      <c r="AD83" s="98">
        <v>76932</v>
      </c>
      <c r="AE83" s="98">
        <v>77854</v>
      </c>
      <c r="AF83" s="138"/>
      <c r="AL83" s="24"/>
    </row>
    <row r="84" spans="1:40" x14ac:dyDescent="0.35">
      <c r="A84" s="57" t="s">
        <v>520</v>
      </c>
      <c r="B84" s="24" t="s">
        <v>71</v>
      </c>
      <c r="C84" s="230"/>
      <c r="D84" s="24">
        <v>206</v>
      </c>
      <c r="E84" s="24">
        <v>109</v>
      </c>
      <c r="F84" s="24">
        <v>503</v>
      </c>
      <c r="G84" s="24">
        <v>279</v>
      </c>
      <c r="H84" s="24">
        <v>368</v>
      </c>
      <c r="I84" s="24">
        <v>311</v>
      </c>
      <c r="J84" s="24">
        <v>376</v>
      </c>
      <c r="K84" s="24">
        <v>381</v>
      </c>
      <c r="L84" s="24">
        <v>0</v>
      </c>
      <c r="M84" s="24">
        <v>46</v>
      </c>
      <c r="N84" s="24">
        <v>12</v>
      </c>
      <c r="O84" s="24">
        <v>15</v>
      </c>
      <c r="P84" s="24">
        <v>35</v>
      </c>
      <c r="Q84" s="24">
        <v>16</v>
      </c>
      <c r="R84" s="24">
        <v>15</v>
      </c>
      <c r="S84" s="24">
        <v>0</v>
      </c>
      <c r="T84" s="24">
        <v>6</v>
      </c>
      <c r="U84" s="24">
        <v>2</v>
      </c>
      <c r="V84" s="24"/>
      <c r="W84" s="24"/>
      <c r="X84" s="7"/>
      <c r="Y84" s="98"/>
      <c r="Z84" s="98"/>
      <c r="AA84" s="274"/>
      <c r="AB84" s="98"/>
      <c r="AC84" s="98"/>
      <c r="AD84" s="98"/>
      <c r="AE84" s="7"/>
      <c r="AF84" s="138"/>
      <c r="AL84" s="24"/>
    </row>
    <row r="85" spans="1:40" x14ac:dyDescent="0.35">
      <c r="A85" s="57" t="s">
        <v>521</v>
      </c>
      <c r="B85" s="24" t="s">
        <v>71</v>
      </c>
      <c r="C85" s="230"/>
      <c r="D85" s="24">
        <v>531</v>
      </c>
      <c r="E85" s="24">
        <v>992</v>
      </c>
      <c r="F85" s="24">
        <v>1159</v>
      </c>
      <c r="G85" s="24">
        <v>995</v>
      </c>
      <c r="H85" s="24">
        <v>2100</v>
      </c>
      <c r="I85" s="24">
        <v>1138</v>
      </c>
      <c r="J85" s="24">
        <v>2162</v>
      </c>
      <c r="K85" s="24">
        <v>1780</v>
      </c>
      <c r="L85" s="24">
        <v>2066</v>
      </c>
      <c r="M85" s="24">
        <v>2136</v>
      </c>
      <c r="N85" s="24">
        <v>3990</v>
      </c>
      <c r="O85" s="24">
        <v>1887</v>
      </c>
      <c r="P85" s="24">
        <v>2807</v>
      </c>
      <c r="Q85" s="24">
        <v>1799</v>
      </c>
      <c r="R85" s="24">
        <v>1920</v>
      </c>
      <c r="S85" s="24">
        <v>1611</v>
      </c>
      <c r="T85" s="24">
        <v>6279</v>
      </c>
      <c r="U85" s="24">
        <v>8173</v>
      </c>
      <c r="V85" s="24">
        <v>8342</v>
      </c>
      <c r="W85" s="24">
        <v>9857</v>
      </c>
      <c r="X85" s="98">
        <v>10500</v>
      </c>
      <c r="Y85" s="98">
        <v>12438</v>
      </c>
      <c r="Z85" s="98">
        <v>4727</v>
      </c>
      <c r="AA85" s="98">
        <v>4625</v>
      </c>
      <c r="AB85" s="98">
        <v>8072</v>
      </c>
      <c r="AC85" s="98">
        <v>7473</v>
      </c>
      <c r="AD85" s="98">
        <v>7095</v>
      </c>
      <c r="AE85" s="98">
        <v>6553</v>
      </c>
      <c r="AF85" s="138"/>
      <c r="AL85" s="24"/>
    </row>
    <row r="86" spans="1:40" x14ac:dyDescent="0.35">
      <c r="A86" s="57" t="s">
        <v>522</v>
      </c>
      <c r="B86" s="24" t="s">
        <v>71</v>
      </c>
      <c r="C86" s="230"/>
      <c r="D86" s="24">
        <v>268</v>
      </c>
      <c r="E86" s="24">
        <v>587</v>
      </c>
      <c r="F86" s="24">
        <v>308</v>
      </c>
      <c r="G86" s="24">
        <v>710</v>
      </c>
      <c r="H86" s="24">
        <v>238</v>
      </c>
      <c r="I86" s="24">
        <v>1035</v>
      </c>
      <c r="J86" s="24">
        <v>457</v>
      </c>
      <c r="K86" s="24">
        <v>651</v>
      </c>
      <c r="L86" s="24">
        <v>2562</v>
      </c>
      <c r="M86" s="24">
        <v>3143</v>
      </c>
      <c r="N86" s="24">
        <v>3280</v>
      </c>
      <c r="O86" s="24">
        <v>3973</v>
      </c>
      <c r="P86" s="24">
        <v>4059</v>
      </c>
      <c r="Q86" s="24">
        <v>4086</v>
      </c>
      <c r="R86" s="24">
        <v>4172</v>
      </c>
      <c r="S86" s="24">
        <v>4622</v>
      </c>
      <c r="T86" s="24">
        <v>3659</v>
      </c>
      <c r="U86" s="24">
        <v>4127</v>
      </c>
      <c r="V86" s="24">
        <v>3543</v>
      </c>
      <c r="W86" s="24">
        <v>3803</v>
      </c>
      <c r="X86" s="98">
        <v>3916</v>
      </c>
      <c r="Y86" s="98">
        <v>4413</v>
      </c>
      <c r="Z86" s="98">
        <v>4353</v>
      </c>
      <c r="AA86" s="98">
        <v>4379</v>
      </c>
      <c r="AB86" s="98">
        <v>4351</v>
      </c>
      <c r="AC86" s="98">
        <v>5071</v>
      </c>
      <c r="AD86" s="98">
        <v>4474</v>
      </c>
      <c r="AE86" s="98">
        <v>4741</v>
      </c>
      <c r="AF86" s="138"/>
      <c r="AL86" s="24"/>
    </row>
    <row r="87" spans="1:40" x14ac:dyDescent="0.35">
      <c r="A87" s="57" t="s">
        <v>523</v>
      </c>
      <c r="B87" s="24" t="s">
        <v>71</v>
      </c>
      <c r="C87" s="230"/>
      <c r="D87" s="24">
        <v>1770</v>
      </c>
      <c r="E87" s="24">
        <v>1578</v>
      </c>
      <c r="F87" s="24">
        <v>1753</v>
      </c>
      <c r="G87" s="24">
        <v>1939</v>
      </c>
      <c r="H87" s="24">
        <v>1754</v>
      </c>
      <c r="I87" s="24">
        <v>1413</v>
      </c>
      <c r="J87" s="24">
        <v>1884</v>
      </c>
      <c r="K87" s="24">
        <v>4460</v>
      </c>
      <c r="L87" s="24">
        <v>4538</v>
      </c>
      <c r="M87" s="24">
        <v>5411</v>
      </c>
      <c r="N87" s="24">
        <v>3174</v>
      </c>
      <c r="O87" s="24">
        <v>2816</v>
      </c>
      <c r="P87" s="24">
        <v>3080</v>
      </c>
      <c r="Q87" s="24">
        <v>3132</v>
      </c>
      <c r="R87" s="24">
        <v>3966</v>
      </c>
      <c r="S87" s="24">
        <v>4967</v>
      </c>
      <c r="T87" s="24">
        <v>4375</v>
      </c>
      <c r="U87" s="24">
        <v>4028</v>
      </c>
      <c r="V87" s="24">
        <v>4577</v>
      </c>
      <c r="W87" s="24">
        <v>5330</v>
      </c>
      <c r="X87" s="98">
        <v>5652</v>
      </c>
      <c r="Y87" s="98">
        <v>5450</v>
      </c>
      <c r="Z87" s="98">
        <v>12852</v>
      </c>
      <c r="AA87" s="98">
        <v>14076</v>
      </c>
      <c r="AB87" s="98">
        <v>14850</v>
      </c>
      <c r="AC87" s="98">
        <v>13698</v>
      </c>
      <c r="AD87" s="98">
        <v>13436</v>
      </c>
      <c r="AE87" s="98">
        <v>13275</v>
      </c>
      <c r="AF87" s="138"/>
      <c r="AL87" s="24"/>
    </row>
    <row r="88" spans="1:40" x14ac:dyDescent="0.35">
      <c r="A88" s="57" t="s">
        <v>524</v>
      </c>
      <c r="B88" s="24" t="s">
        <v>71</v>
      </c>
      <c r="C88" s="230"/>
      <c r="D88" s="24"/>
      <c r="E88" s="24"/>
      <c r="F88" s="24"/>
      <c r="G88" s="24"/>
      <c r="H88" s="24"/>
      <c r="I88" s="24">
        <v>5461</v>
      </c>
      <c r="J88" s="24">
        <v>6320</v>
      </c>
      <c r="K88" s="24">
        <v>5950</v>
      </c>
      <c r="L88" s="24">
        <v>6955</v>
      </c>
      <c r="M88" s="24">
        <v>6683</v>
      </c>
      <c r="N88" s="24">
        <v>8808</v>
      </c>
      <c r="O88" s="24">
        <v>8250</v>
      </c>
      <c r="P88" s="24">
        <v>8617</v>
      </c>
      <c r="Q88" s="24">
        <v>9108</v>
      </c>
      <c r="R88" s="24">
        <v>9634</v>
      </c>
      <c r="S88" s="24">
        <v>9985</v>
      </c>
      <c r="T88" s="24">
        <v>10319</v>
      </c>
      <c r="U88" s="24">
        <v>10164</v>
      </c>
      <c r="V88" s="24">
        <v>10350</v>
      </c>
      <c r="W88" s="24">
        <v>10220</v>
      </c>
      <c r="X88" s="98">
        <v>10391</v>
      </c>
      <c r="Y88" s="98">
        <v>12175</v>
      </c>
      <c r="Z88" s="98">
        <v>11545</v>
      </c>
      <c r="AA88" s="98">
        <v>11385</v>
      </c>
      <c r="AB88" s="98">
        <v>12883</v>
      </c>
      <c r="AC88" s="98">
        <v>13758</v>
      </c>
      <c r="AD88" s="98">
        <v>14341</v>
      </c>
      <c r="AE88" s="98">
        <v>14585</v>
      </c>
      <c r="AF88" s="138"/>
      <c r="AL88" s="24"/>
    </row>
    <row r="89" spans="1:40" x14ac:dyDescent="0.35">
      <c r="A89" s="57" t="s">
        <v>833</v>
      </c>
      <c r="B89" s="24" t="s">
        <v>71</v>
      </c>
      <c r="C89" s="230"/>
      <c r="D89" s="24">
        <v>6400</v>
      </c>
      <c r="E89" s="24">
        <v>7511</v>
      </c>
      <c r="F89" s="24">
        <v>7639</v>
      </c>
      <c r="G89" s="24">
        <v>7896</v>
      </c>
      <c r="H89" s="24">
        <v>8574</v>
      </c>
      <c r="I89" s="24">
        <v>3983</v>
      </c>
      <c r="J89" s="24">
        <v>4397</v>
      </c>
      <c r="K89" s="24">
        <v>2677</v>
      </c>
      <c r="L89" s="24">
        <v>3211</v>
      </c>
      <c r="M89" s="24">
        <v>2711</v>
      </c>
      <c r="N89" s="24">
        <v>6118</v>
      </c>
      <c r="O89" s="24">
        <v>5845</v>
      </c>
      <c r="P89" s="24">
        <v>8413</v>
      </c>
      <c r="Q89" s="24">
        <v>7524</v>
      </c>
      <c r="R89" s="24">
        <v>7750</v>
      </c>
      <c r="S89" s="24">
        <v>7033</v>
      </c>
      <c r="T89" s="24">
        <v>2132</v>
      </c>
      <c r="U89" s="24">
        <v>1645</v>
      </c>
      <c r="V89" s="24">
        <v>1262</v>
      </c>
      <c r="W89" s="24">
        <v>1049</v>
      </c>
      <c r="X89" s="98">
        <v>1243</v>
      </c>
      <c r="Y89" s="98">
        <v>1225</v>
      </c>
      <c r="Z89" s="98">
        <v>2598</v>
      </c>
      <c r="AA89" s="98">
        <v>2814</v>
      </c>
      <c r="AB89" s="98">
        <v>7474</v>
      </c>
      <c r="AC89" s="98">
        <v>1011</v>
      </c>
      <c r="AD89" s="98">
        <v>3422</v>
      </c>
      <c r="AE89" s="98">
        <v>3739</v>
      </c>
      <c r="AF89" s="138"/>
      <c r="AL89" s="24"/>
    </row>
    <row r="90" spans="1:40" x14ac:dyDescent="0.35">
      <c r="A90" s="39" t="s">
        <v>525</v>
      </c>
      <c r="B90" s="24" t="s">
        <v>71</v>
      </c>
      <c r="C90" s="230"/>
      <c r="D90" s="24">
        <v>5501</v>
      </c>
      <c r="E90" s="24">
        <v>3707</v>
      </c>
      <c r="F90" s="24">
        <v>4634</v>
      </c>
      <c r="G90" s="24">
        <v>5217</v>
      </c>
      <c r="H90" s="24">
        <v>5844</v>
      </c>
      <c r="I90" s="24">
        <v>7221</v>
      </c>
      <c r="J90" s="24">
        <v>6450</v>
      </c>
      <c r="K90" s="24">
        <v>6771</v>
      </c>
      <c r="L90" s="24">
        <v>7519</v>
      </c>
      <c r="M90" s="24">
        <v>8200</v>
      </c>
      <c r="N90" s="24">
        <v>8413</v>
      </c>
      <c r="O90" s="24">
        <v>8690</v>
      </c>
      <c r="P90" s="24">
        <v>10020</v>
      </c>
      <c r="Q90" s="24">
        <v>13733</v>
      </c>
      <c r="R90" s="24">
        <v>15728</v>
      </c>
      <c r="S90" s="24">
        <v>12506</v>
      </c>
      <c r="T90" s="24">
        <v>11727</v>
      </c>
      <c r="U90" s="24">
        <v>11002</v>
      </c>
      <c r="V90" s="24">
        <v>11224</v>
      </c>
      <c r="W90" s="24">
        <v>11501</v>
      </c>
      <c r="X90" s="98">
        <v>67641</v>
      </c>
      <c r="Y90" s="98">
        <v>86845</v>
      </c>
      <c r="Z90" s="98">
        <v>17764</v>
      </c>
      <c r="AA90" s="98">
        <v>18561</v>
      </c>
      <c r="AB90" s="98">
        <v>17843</v>
      </c>
      <c r="AC90" s="98">
        <v>17682</v>
      </c>
      <c r="AD90" s="98">
        <v>18315</v>
      </c>
      <c r="AE90" s="98">
        <v>18911</v>
      </c>
      <c r="AF90" s="138"/>
      <c r="AI90" s="268"/>
      <c r="AJ90" s="268"/>
      <c r="AK90" s="268"/>
      <c r="AL90" s="24"/>
      <c r="AM90" s="24"/>
      <c r="AN90" s="24"/>
    </row>
    <row r="91" spans="1:40" x14ac:dyDescent="0.35">
      <c r="A91" s="39" t="s">
        <v>526</v>
      </c>
      <c r="B91" s="24" t="s">
        <v>71</v>
      </c>
      <c r="C91" s="230"/>
      <c r="D91" s="24">
        <v>50247</v>
      </c>
      <c r="E91" s="24">
        <v>60149</v>
      </c>
      <c r="F91" s="24">
        <v>63035</v>
      </c>
      <c r="G91" s="24">
        <v>64670</v>
      </c>
      <c r="H91" s="24">
        <v>72746</v>
      </c>
      <c r="I91" s="24">
        <v>74115</v>
      </c>
      <c r="J91" s="24">
        <v>77111</v>
      </c>
      <c r="K91" s="24">
        <v>81908</v>
      </c>
      <c r="L91" s="24">
        <v>86795</v>
      </c>
      <c r="M91" s="24">
        <v>111611</v>
      </c>
      <c r="N91" s="24">
        <v>98490</v>
      </c>
      <c r="O91" s="24">
        <v>105559</v>
      </c>
      <c r="P91" s="24">
        <v>112907</v>
      </c>
      <c r="Q91" s="24">
        <v>117221</v>
      </c>
      <c r="R91" s="24">
        <v>125174</v>
      </c>
      <c r="S91" s="24">
        <v>129190</v>
      </c>
      <c r="T91" s="24">
        <v>131574</v>
      </c>
      <c r="U91" s="24">
        <v>129596</v>
      </c>
      <c r="V91" s="24">
        <v>127146</v>
      </c>
      <c r="W91" s="24">
        <v>125324</v>
      </c>
      <c r="X91" s="98">
        <v>144715</v>
      </c>
      <c r="Y91" s="98">
        <v>160484</v>
      </c>
      <c r="Z91" s="98">
        <v>154450</v>
      </c>
      <c r="AA91" s="98">
        <v>142767</v>
      </c>
      <c r="AB91" s="98">
        <v>152262</v>
      </c>
      <c r="AC91" s="98">
        <v>162279</v>
      </c>
      <c r="AD91" s="98">
        <v>172596</v>
      </c>
      <c r="AE91" s="98">
        <v>182894</v>
      </c>
      <c r="AF91" s="138"/>
      <c r="AI91" s="268"/>
      <c r="AJ91" s="268"/>
      <c r="AK91" s="268"/>
      <c r="AL91" s="24"/>
      <c r="AM91" s="24"/>
      <c r="AN91" s="24"/>
    </row>
    <row r="92" spans="1:40" x14ac:dyDescent="0.35">
      <c r="A92" s="57" t="s">
        <v>527</v>
      </c>
      <c r="B92" s="24" t="s">
        <v>71</v>
      </c>
      <c r="C92" s="230"/>
      <c r="D92" s="24"/>
      <c r="E92" s="24"/>
      <c r="F92" s="24"/>
      <c r="G92" s="24"/>
      <c r="H92" s="24"/>
      <c r="I92" s="24"/>
      <c r="J92" s="24"/>
      <c r="K92" s="24"/>
      <c r="L92" s="24">
        <v>26510</v>
      </c>
      <c r="M92" s="24">
        <v>30785</v>
      </c>
      <c r="N92" s="24">
        <v>30334</v>
      </c>
      <c r="O92" s="24">
        <v>32980</v>
      </c>
      <c r="P92" s="24">
        <v>35402</v>
      </c>
      <c r="Q92" s="24">
        <v>37164</v>
      </c>
      <c r="R92" s="24">
        <v>40194</v>
      </c>
      <c r="S92" s="24">
        <v>42353</v>
      </c>
      <c r="T92" s="24">
        <v>43833</v>
      </c>
      <c r="U92" s="24">
        <v>44777</v>
      </c>
      <c r="V92" s="24">
        <v>45151</v>
      </c>
      <c r="W92" s="24">
        <v>46827</v>
      </c>
      <c r="X92" s="98">
        <v>50635</v>
      </c>
      <c r="Y92" s="98">
        <v>53378</v>
      </c>
      <c r="Z92" s="98">
        <v>51299</v>
      </c>
      <c r="AA92" s="98">
        <v>54783</v>
      </c>
      <c r="AB92" s="98">
        <v>59177</v>
      </c>
      <c r="AC92" s="98">
        <v>61704</v>
      </c>
      <c r="AD92" s="98">
        <v>64542</v>
      </c>
      <c r="AE92" s="98">
        <v>67131</v>
      </c>
      <c r="AF92" s="138"/>
      <c r="AL92" s="24"/>
    </row>
    <row r="93" spans="1:40" x14ac:dyDescent="0.35">
      <c r="A93" s="57" t="s">
        <v>305</v>
      </c>
      <c r="B93" s="24" t="s">
        <v>71</v>
      </c>
      <c r="C93" s="230"/>
      <c r="D93" s="24"/>
      <c r="E93" s="24"/>
      <c r="F93" s="24"/>
      <c r="G93" s="24"/>
      <c r="H93" s="24"/>
      <c r="I93" s="24"/>
      <c r="J93" s="24"/>
      <c r="K93" s="24"/>
      <c r="L93" s="24">
        <v>6119</v>
      </c>
      <c r="M93" s="24">
        <v>6258</v>
      </c>
      <c r="N93" s="24">
        <v>6041</v>
      </c>
      <c r="O93" s="24">
        <v>5963</v>
      </c>
      <c r="P93" s="24">
        <v>6251</v>
      </c>
      <c r="Q93" s="24">
        <v>6085</v>
      </c>
      <c r="R93" s="24">
        <v>6147</v>
      </c>
      <c r="S93" s="24">
        <v>5920</v>
      </c>
      <c r="T93" s="24">
        <v>5621</v>
      </c>
      <c r="U93" s="24">
        <v>5317</v>
      </c>
      <c r="V93" s="24">
        <v>5163</v>
      </c>
      <c r="W93" s="24">
        <v>5027</v>
      </c>
      <c r="X93" s="98">
        <v>4992</v>
      </c>
      <c r="Y93" s="98">
        <v>4907</v>
      </c>
      <c r="Z93" s="98">
        <v>4506</v>
      </c>
      <c r="AA93" s="98">
        <v>4428</v>
      </c>
      <c r="AB93" s="98">
        <v>4454</v>
      </c>
      <c r="AC93" s="98">
        <v>4356</v>
      </c>
      <c r="AD93" s="98">
        <v>4243</v>
      </c>
      <c r="AE93" s="98">
        <v>4134</v>
      </c>
      <c r="AF93" s="138"/>
      <c r="AL93" s="24"/>
    </row>
    <row r="94" spans="1:40" x14ac:dyDescent="0.35">
      <c r="A94" s="57" t="s">
        <v>306</v>
      </c>
      <c r="B94" s="24" t="s">
        <v>71</v>
      </c>
      <c r="C94" s="230"/>
      <c r="D94" s="24"/>
      <c r="E94" s="24"/>
      <c r="F94" s="24"/>
      <c r="G94" s="24"/>
      <c r="H94" s="24"/>
      <c r="I94" s="24"/>
      <c r="J94" s="24"/>
      <c r="K94" s="24"/>
      <c r="L94" s="24">
        <v>12947</v>
      </c>
      <c r="M94" s="24">
        <v>15528</v>
      </c>
      <c r="N94" s="24">
        <v>16056</v>
      </c>
      <c r="O94" s="24">
        <v>18592</v>
      </c>
      <c r="P94" s="24">
        <v>20422</v>
      </c>
      <c r="Q94" s="24">
        <v>21386</v>
      </c>
      <c r="R94" s="24">
        <v>23217</v>
      </c>
      <c r="S94" s="24">
        <v>24118</v>
      </c>
      <c r="T94" s="24">
        <v>24453</v>
      </c>
      <c r="U94" s="24">
        <v>24457</v>
      </c>
      <c r="V94" s="24">
        <v>24943</v>
      </c>
      <c r="W94" s="24">
        <v>25416</v>
      </c>
      <c r="X94" s="98">
        <v>27156</v>
      </c>
      <c r="Y94" s="98">
        <v>28212</v>
      </c>
      <c r="Z94" s="98">
        <v>28212</v>
      </c>
      <c r="AA94" s="98">
        <v>29754</v>
      </c>
      <c r="AB94" s="98">
        <v>32380</v>
      </c>
      <c r="AC94" s="98">
        <v>33760</v>
      </c>
      <c r="AD94" s="98">
        <v>35275</v>
      </c>
      <c r="AE94" s="98">
        <v>36517</v>
      </c>
      <c r="AF94" s="138"/>
      <c r="AL94" s="24"/>
    </row>
    <row r="95" spans="1:40" x14ac:dyDescent="0.35">
      <c r="A95" s="57" t="s">
        <v>307</v>
      </c>
      <c r="B95" s="24" t="s">
        <v>71</v>
      </c>
      <c r="C95" s="230"/>
      <c r="D95" s="24"/>
      <c r="E95" s="24"/>
      <c r="F95" s="24"/>
      <c r="G95" s="24"/>
      <c r="H95" s="24"/>
      <c r="I95" s="24"/>
      <c r="J95" s="24"/>
      <c r="K95" s="24"/>
      <c r="L95" s="24">
        <v>26590</v>
      </c>
      <c r="M95" s="24">
        <v>35895</v>
      </c>
      <c r="N95" s="24">
        <v>29429</v>
      </c>
      <c r="O95" s="24">
        <v>30536</v>
      </c>
      <c r="P95" s="24">
        <v>33895</v>
      </c>
      <c r="Q95" s="24">
        <v>34176</v>
      </c>
      <c r="R95" s="24">
        <v>33283</v>
      </c>
      <c r="S95" s="24">
        <v>33610</v>
      </c>
      <c r="T95" s="24">
        <v>35080</v>
      </c>
      <c r="U95" s="24">
        <v>32810</v>
      </c>
      <c r="V95" s="24">
        <v>30109</v>
      </c>
      <c r="W95" s="24">
        <v>27025</v>
      </c>
      <c r="X95" s="98">
        <v>29455</v>
      </c>
      <c r="Y95" s="98">
        <v>30431</v>
      </c>
      <c r="Z95" s="98">
        <v>26242</v>
      </c>
      <c r="AA95" s="98">
        <v>26364</v>
      </c>
      <c r="AB95" s="98">
        <v>29493</v>
      </c>
      <c r="AC95" s="98">
        <v>31187</v>
      </c>
      <c r="AD95" s="98">
        <v>32370</v>
      </c>
      <c r="AE95" s="98">
        <v>33621</v>
      </c>
      <c r="AF95" s="138"/>
      <c r="AL95" s="24"/>
    </row>
    <row r="96" spans="1:40" x14ac:dyDescent="0.35">
      <c r="A96" s="57" t="s">
        <v>309</v>
      </c>
      <c r="B96" s="24" t="s">
        <v>71</v>
      </c>
      <c r="C96" s="230"/>
      <c r="D96" s="24"/>
      <c r="E96" s="24"/>
      <c r="F96" s="24"/>
      <c r="G96" s="24"/>
      <c r="H96" s="24"/>
      <c r="I96" s="24"/>
      <c r="J96" s="24"/>
      <c r="K96" s="24"/>
      <c r="L96" s="24">
        <v>4371</v>
      </c>
      <c r="M96" s="24">
        <v>5032</v>
      </c>
      <c r="N96" s="24">
        <v>6965</v>
      </c>
      <c r="O96" s="24">
        <v>6965</v>
      </c>
      <c r="P96" s="24">
        <v>7448</v>
      </c>
      <c r="Q96" s="24">
        <v>8518</v>
      </c>
      <c r="R96" s="24">
        <v>10050</v>
      </c>
      <c r="S96" s="24">
        <v>10728</v>
      </c>
      <c r="T96" s="24">
        <v>11031</v>
      </c>
      <c r="U96" s="24">
        <v>11044</v>
      </c>
      <c r="V96" s="24">
        <v>10831</v>
      </c>
      <c r="W96" s="24">
        <v>10558</v>
      </c>
      <c r="X96" s="98">
        <v>20092</v>
      </c>
      <c r="Y96" s="98">
        <v>29692</v>
      </c>
      <c r="Z96" s="98">
        <v>15866</v>
      </c>
      <c r="AA96" s="98">
        <v>14006</v>
      </c>
      <c r="AB96" s="98">
        <v>13864</v>
      </c>
      <c r="AC96" s="98">
        <v>15542</v>
      </c>
      <c r="AD96" s="98">
        <v>16064</v>
      </c>
      <c r="AE96" s="98">
        <v>15990</v>
      </c>
      <c r="AF96" s="138"/>
      <c r="AL96" s="24"/>
    </row>
    <row r="97" spans="1:40" x14ac:dyDescent="0.35">
      <c r="A97" s="57" t="s">
        <v>281</v>
      </c>
      <c r="B97" s="24" t="s">
        <v>71</v>
      </c>
      <c r="C97" s="230"/>
      <c r="D97" s="24"/>
      <c r="E97" s="24"/>
      <c r="F97" s="24"/>
      <c r="G97" s="24"/>
      <c r="H97" s="24"/>
      <c r="I97" s="24"/>
      <c r="J97" s="24"/>
      <c r="K97" s="24"/>
      <c r="L97" s="24">
        <v>459</v>
      </c>
      <c r="M97" s="24">
        <v>1524</v>
      </c>
      <c r="N97" s="24">
        <v>3413</v>
      </c>
      <c r="O97" s="24">
        <v>3959</v>
      </c>
      <c r="P97" s="24">
        <v>3530</v>
      </c>
      <c r="Q97" s="24">
        <v>3460</v>
      </c>
      <c r="R97" s="24">
        <v>3557</v>
      </c>
      <c r="S97" s="24">
        <v>3539</v>
      </c>
      <c r="T97" s="24">
        <v>3400</v>
      </c>
      <c r="U97" s="24">
        <v>3019</v>
      </c>
      <c r="V97" s="24">
        <v>2627</v>
      </c>
      <c r="W97" s="24">
        <v>2340</v>
      </c>
      <c r="X97" s="98">
        <v>3583</v>
      </c>
      <c r="Y97" s="98">
        <v>4597</v>
      </c>
      <c r="Z97" s="98">
        <v>2945</v>
      </c>
      <c r="AA97" s="98">
        <v>2499</v>
      </c>
      <c r="AB97" s="98">
        <v>2878</v>
      </c>
      <c r="AC97" s="98">
        <v>3091</v>
      </c>
      <c r="AD97" s="98">
        <v>3227</v>
      </c>
      <c r="AE97" s="98">
        <v>3360</v>
      </c>
      <c r="AF97" s="138"/>
      <c r="AL97" s="24"/>
    </row>
    <row r="98" spans="1:40" x14ac:dyDescent="0.35">
      <c r="A98" s="57" t="s">
        <v>311</v>
      </c>
      <c r="B98" s="24" t="s">
        <v>71</v>
      </c>
      <c r="C98" s="230"/>
      <c r="D98" s="24"/>
      <c r="E98" s="24"/>
      <c r="F98" s="24"/>
      <c r="G98" s="24"/>
      <c r="H98" s="24"/>
      <c r="I98" s="24"/>
      <c r="J98" s="24"/>
      <c r="K98" s="24"/>
      <c r="L98" s="24">
        <v>2024</v>
      </c>
      <c r="M98" s="24">
        <v>2501</v>
      </c>
      <c r="N98" s="24"/>
      <c r="O98" s="24"/>
      <c r="P98" s="24"/>
      <c r="Q98" s="24"/>
      <c r="R98" s="24"/>
      <c r="S98" s="24"/>
      <c r="T98" s="24"/>
      <c r="U98" s="24"/>
      <c r="V98" s="24"/>
      <c r="W98" s="24"/>
      <c r="X98" s="98"/>
      <c r="Y98" s="98"/>
      <c r="Z98" s="98"/>
      <c r="AA98" s="98"/>
      <c r="AB98" s="98"/>
      <c r="AC98" s="98"/>
      <c r="AD98" s="98"/>
      <c r="AE98" s="98"/>
      <c r="AF98" s="138"/>
      <c r="AL98" s="24"/>
    </row>
    <row r="99" spans="1:40" x14ac:dyDescent="0.35">
      <c r="A99" s="57" t="s">
        <v>528</v>
      </c>
      <c r="B99" s="24" t="s">
        <v>71</v>
      </c>
      <c r="C99" s="230"/>
      <c r="D99" s="24"/>
      <c r="E99" s="24"/>
      <c r="F99" s="24"/>
      <c r="G99" s="24"/>
      <c r="H99" s="24"/>
      <c r="I99" s="24"/>
      <c r="J99" s="24"/>
      <c r="K99" s="24"/>
      <c r="L99" s="24">
        <v>2043</v>
      </c>
      <c r="M99" s="24">
        <v>8904</v>
      </c>
      <c r="N99" s="24">
        <v>1179</v>
      </c>
      <c r="O99" s="24">
        <v>1454</v>
      </c>
      <c r="P99" s="24">
        <v>751</v>
      </c>
      <c r="Q99" s="24">
        <v>1311</v>
      </c>
      <c r="R99" s="24">
        <v>936</v>
      </c>
      <c r="S99" s="24">
        <v>1139</v>
      </c>
      <c r="T99" s="24">
        <v>1066</v>
      </c>
      <c r="U99" s="24">
        <v>995</v>
      </c>
      <c r="V99" s="24">
        <v>1016</v>
      </c>
      <c r="W99" s="24">
        <v>940</v>
      </c>
      <c r="X99" s="98">
        <v>1022</v>
      </c>
      <c r="Y99" s="98">
        <v>998</v>
      </c>
      <c r="Z99" s="98">
        <v>15510</v>
      </c>
      <c r="AA99" s="98">
        <v>1678</v>
      </c>
      <c r="AB99" s="98">
        <v>833</v>
      </c>
      <c r="AC99" s="98">
        <v>939</v>
      </c>
      <c r="AD99" s="98">
        <v>967</v>
      </c>
      <c r="AE99" s="98">
        <v>960</v>
      </c>
      <c r="AF99" s="138"/>
      <c r="AL99" s="24"/>
    </row>
    <row r="100" spans="1:40" x14ac:dyDescent="0.35">
      <c r="A100" s="57" t="s">
        <v>263</v>
      </c>
      <c r="B100" s="24" t="s">
        <v>71</v>
      </c>
      <c r="C100" s="230"/>
      <c r="D100" s="24"/>
      <c r="E100" s="24"/>
      <c r="F100" s="24"/>
      <c r="G100" s="24"/>
      <c r="H100" s="24"/>
      <c r="I100" s="24"/>
      <c r="J100" s="24"/>
      <c r="K100" s="24"/>
      <c r="L100" s="24">
        <v>352</v>
      </c>
      <c r="M100" s="24">
        <v>43</v>
      </c>
      <c r="N100" s="24">
        <v>144</v>
      </c>
      <c r="O100" s="24">
        <v>7</v>
      </c>
      <c r="P100" s="24">
        <v>339</v>
      </c>
      <c r="Q100" s="24">
        <v>352</v>
      </c>
      <c r="R100" s="24">
        <v>403</v>
      </c>
      <c r="S100" s="24">
        <v>344</v>
      </c>
      <c r="T100" s="24">
        <v>511</v>
      </c>
      <c r="U100" s="24">
        <v>333</v>
      </c>
      <c r="V100" s="24">
        <v>628</v>
      </c>
      <c r="W100" s="24">
        <v>322</v>
      </c>
      <c r="X100" s="98">
        <v>746</v>
      </c>
      <c r="Y100" s="98">
        <v>879</v>
      </c>
      <c r="Z100" s="98">
        <v>666</v>
      </c>
      <c r="AA100" s="98">
        <v>434</v>
      </c>
      <c r="AB100" s="98">
        <v>757</v>
      </c>
      <c r="AC100" s="98">
        <v>814</v>
      </c>
      <c r="AD100" s="98">
        <v>875</v>
      </c>
      <c r="AE100" s="98">
        <v>660</v>
      </c>
      <c r="AF100" s="138"/>
      <c r="AL100" s="24"/>
    </row>
    <row r="101" spans="1:40" x14ac:dyDescent="0.35">
      <c r="A101" s="57" t="s">
        <v>275</v>
      </c>
      <c r="B101" s="24" t="s">
        <v>71</v>
      </c>
      <c r="C101" s="230"/>
      <c r="D101" s="24"/>
      <c r="E101" s="24"/>
      <c r="F101" s="24"/>
      <c r="G101" s="24"/>
      <c r="H101" s="24"/>
      <c r="I101" s="24"/>
      <c r="J101" s="24"/>
      <c r="K101" s="24"/>
      <c r="L101" s="24">
        <v>119</v>
      </c>
      <c r="M101" s="24">
        <v>125</v>
      </c>
      <c r="N101" s="24"/>
      <c r="O101" s="24"/>
      <c r="P101" s="24"/>
      <c r="Q101" s="24"/>
      <c r="R101" s="24"/>
      <c r="S101" s="24"/>
      <c r="T101" s="24"/>
      <c r="U101" s="24"/>
      <c r="V101" s="24"/>
      <c r="W101" s="24"/>
      <c r="X101" s="98"/>
      <c r="Y101" s="98"/>
      <c r="Z101" s="98"/>
      <c r="AA101" s="98"/>
      <c r="AB101" s="98"/>
      <c r="AC101" s="98"/>
      <c r="AD101" s="98"/>
      <c r="AE101" s="98"/>
      <c r="AF101" s="138"/>
      <c r="AL101" s="24"/>
    </row>
    <row r="102" spans="1:40" x14ac:dyDescent="0.35">
      <c r="A102" s="57" t="s">
        <v>358</v>
      </c>
      <c r="B102" s="24" t="s">
        <v>71</v>
      </c>
      <c r="C102" s="230"/>
      <c r="D102" s="24"/>
      <c r="E102" s="24"/>
      <c r="F102" s="24"/>
      <c r="G102" s="24"/>
      <c r="H102" s="24"/>
      <c r="I102" s="24"/>
      <c r="J102" s="24"/>
      <c r="K102" s="24"/>
      <c r="L102" s="24">
        <v>1</v>
      </c>
      <c r="M102" s="24">
        <v>1</v>
      </c>
      <c r="N102" s="24">
        <v>74</v>
      </c>
      <c r="O102" s="24">
        <v>189</v>
      </c>
      <c r="P102" s="24">
        <v>246</v>
      </c>
      <c r="Q102" s="24">
        <v>277</v>
      </c>
      <c r="R102" s="24">
        <v>293</v>
      </c>
      <c r="S102" s="24">
        <v>99</v>
      </c>
      <c r="T102" s="24">
        <v>25</v>
      </c>
      <c r="U102" s="24">
        <v>25</v>
      </c>
      <c r="V102" s="24">
        <v>0</v>
      </c>
      <c r="W102" s="24">
        <v>31</v>
      </c>
      <c r="X102" s="98">
        <v>31</v>
      </c>
      <c r="Y102" s="98">
        <v>31</v>
      </c>
      <c r="Z102" s="98">
        <v>30</v>
      </c>
      <c r="AA102" s="98">
        <v>23</v>
      </c>
      <c r="AB102" s="98">
        <v>210</v>
      </c>
      <c r="AC102" s="98">
        <v>352</v>
      </c>
      <c r="AD102" s="98">
        <v>287</v>
      </c>
      <c r="AE102" s="98">
        <v>238</v>
      </c>
      <c r="AF102" s="138"/>
      <c r="AL102" s="24"/>
    </row>
    <row r="103" spans="1:40" x14ac:dyDescent="0.35">
      <c r="A103" s="57" t="s">
        <v>236</v>
      </c>
      <c r="B103" s="24" t="s">
        <v>71</v>
      </c>
      <c r="C103" s="230"/>
      <c r="D103" s="24"/>
      <c r="E103" s="24"/>
      <c r="F103" s="24"/>
      <c r="G103" s="24"/>
      <c r="H103" s="24"/>
      <c r="I103" s="24"/>
      <c r="J103" s="24"/>
      <c r="K103" s="24"/>
      <c r="L103" s="24">
        <v>5258</v>
      </c>
      <c r="M103" s="24">
        <v>5014</v>
      </c>
      <c r="N103" s="24">
        <v>4856</v>
      </c>
      <c r="O103" s="24">
        <v>4916</v>
      </c>
      <c r="P103" s="24">
        <v>4622</v>
      </c>
      <c r="Q103" s="24">
        <v>4492</v>
      </c>
      <c r="R103" s="24">
        <v>7093</v>
      </c>
      <c r="S103" s="24">
        <v>7339</v>
      </c>
      <c r="T103" s="24">
        <v>6553</v>
      </c>
      <c r="U103" s="24">
        <v>6819</v>
      </c>
      <c r="V103" s="24">
        <v>6677</v>
      </c>
      <c r="W103" s="24">
        <v>6838</v>
      </c>
      <c r="X103" s="98">
        <v>7003</v>
      </c>
      <c r="Y103" s="98">
        <v>7359</v>
      </c>
      <c r="Z103" s="98">
        <v>9173</v>
      </c>
      <c r="AA103" s="98">
        <v>8798</v>
      </c>
      <c r="AB103" s="98">
        <v>8215</v>
      </c>
      <c r="AC103" s="98">
        <v>10535</v>
      </c>
      <c r="AD103" s="98">
        <v>14748</v>
      </c>
      <c r="AE103" s="98">
        <v>20285</v>
      </c>
      <c r="AF103" s="138"/>
      <c r="AL103" s="24"/>
    </row>
    <row r="104" spans="1:40" ht="3.65" customHeight="1" x14ac:dyDescent="0.35">
      <c r="A104" s="33"/>
      <c r="B104" s="24"/>
      <c r="C104" s="230"/>
      <c r="D104" s="24"/>
      <c r="E104" s="24"/>
      <c r="F104" s="24"/>
      <c r="G104" s="24"/>
      <c r="H104" s="24"/>
      <c r="I104" s="24"/>
      <c r="J104" s="24"/>
      <c r="K104" s="24"/>
      <c r="L104" s="24"/>
      <c r="M104" s="24"/>
      <c r="N104" s="24"/>
      <c r="O104" s="24"/>
      <c r="P104" s="24"/>
      <c r="Q104" s="24"/>
      <c r="R104" s="24"/>
      <c r="S104" s="24"/>
      <c r="T104" s="24"/>
      <c r="U104" s="24"/>
      <c r="V104" s="24"/>
      <c r="W104" s="24"/>
      <c r="X104" s="98"/>
      <c r="Y104" s="98"/>
      <c r="Z104" s="98"/>
      <c r="AA104" s="269"/>
      <c r="AB104" s="98"/>
      <c r="AC104" s="7"/>
      <c r="AD104" s="98"/>
      <c r="AE104" s="98"/>
      <c r="AF104" s="138"/>
      <c r="AL104" s="24"/>
    </row>
    <row r="105" spans="1:40" x14ac:dyDescent="0.35">
      <c r="A105" s="95" t="s">
        <v>529</v>
      </c>
      <c r="B105" s="24" t="s">
        <v>71</v>
      </c>
      <c r="C105" s="229"/>
      <c r="D105" s="54">
        <v>167</v>
      </c>
      <c r="E105" s="54">
        <v>3564</v>
      </c>
      <c r="F105" s="54">
        <v>4291</v>
      </c>
      <c r="G105" s="54">
        <v>3180</v>
      </c>
      <c r="H105" s="54">
        <v>3033</v>
      </c>
      <c r="I105" s="54">
        <v>4448</v>
      </c>
      <c r="J105" s="54">
        <v>4436</v>
      </c>
      <c r="K105" s="54">
        <v>5818</v>
      </c>
      <c r="L105" s="54">
        <v>7100</v>
      </c>
      <c r="M105" s="54">
        <v>12886</v>
      </c>
      <c r="N105" s="54">
        <v>23876</v>
      </c>
      <c r="O105" s="54">
        <v>15436</v>
      </c>
      <c r="P105" s="54">
        <v>15531</v>
      </c>
      <c r="Q105" s="54">
        <v>10051</v>
      </c>
      <c r="R105" s="54">
        <v>21359</v>
      </c>
      <c r="S105" s="54">
        <v>9255</v>
      </c>
      <c r="T105" s="54">
        <v>8781</v>
      </c>
      <c r="U105" s="54">
        <v>11167</v>
      </c>
      <c r="V105" s="54">
        <v>12595</v>
      </c>
      <c r="W105" s="54">
        <v>11161</v>
      </c>
      <c r="X105" s="112">
        <v>11681</v>
      </c>
      <c r="Y105" s="112">
        <v>16298</v>
      </c>
      <c r="Z105" s="112">
        <v>19651</v>
      </c>
      <c r="AA105" s="112">
        <v>20521</v>
      </c>
      <c r="AB105" s="112">
        <v>21695</v>
      </c>
      <c r="AC105" s="112">
        <v>22178</v>
      </c>
      <c r="AD105" s="112">
        <v>20732</v>
      </c>
      <c r="AE105" s="112">
        <v>18978</v>
      </c>
      <c r="AF105" s="138"/>
      <c r="AI105" s="273"/>
      <c r="AJ105" s="273"/>
      <c r="AK105" s="273"/>
      <c r="AL105" s="24"/>
      <c r="AM105" s="24"/>
      <c r="AN105" s="24"/>
    </row>
    <row r="106" spans="1:40" x14ac:dyDescent="0.35">
      <c r="A106" s="39" t="s">
        <v>530</v>
      </c>
      <c r="B106" s="24" t="s">
        <v>71</v>
      </c>
      <c r="C106" s="230"/>
      <c r="D106" s="24"/>
      <c r="E106" s="24"/>
      <c r="F106" s="24"/>
      <c r="G106" s="24"/>
      <c r="H106" s="24"/>
      <c r="I106" s="24"/>
      <c r="J106" s="24"/>
      <c r="K106" s="24"/>
      <c r="L106" s="24">
        <v>1939</v>
      </c>
      <c r="M106" s="24">
        <v>1861</v>
      </c>
      <c r="N106" s="24">
        <v>2127</v>
      </c>
      <c r="O106" s="24">
        <v>2442</v>
      </c>
      <c r="P106" s="24">
        <v>2034</v>
      </c>
      <c r="Q106" s="24">
        <v>2162</v>
      </c>
      <c r="R106" s="24">
        <v>2627</v>
      </c>
      <c r="S106" s="24">
        <v>1857</v>
      </c>
      <c r="T106" s="24">
        <v>1193</v>
      </c>
      <c r="U106" s="24">
        <v>1203</v>
      </c>
      <c r="V106" s="24">
        <v>1996</v>
      </c>
      <c r="W106" s="24">
        <v>1207</v>
      </c>
      <c r="X106" s="98">
        <v>3114</v>
      </c>
      <c r="Y106" s="98">
        <v>2791</v>
      </c>
      <c r="Z106" s="98">
        <v>2884</v>
      </c>
      <c r="AA106" s="98">
        <v>2713</v>
      </c>
      <c r="AB106" s="98">
        <v>2787</v>
      </c>
      <c r="AC106" s="98">
        <v>2887</v>
      </c>
      <c r="AD106" s="98">
        <v>3026</v>
      </c>
      <c r="AE106" s="98">
        <v>3165</v>
      </c>
      <c r="AF106" s="138"/>
      <c r="AI106" s="268"/>
      <c r="AJ106" s="268"/>
      <c r="AK106" s="268"/>
      <c r="AL106" s="24"/>
      <c r="AM106" s="24"/>
      <c r="AN106" s="24"/>
    </row>
    <row r="107" spans="1:40" x14ac:dyDescent="0.35">
      <c r="A107" s="39" t="s">
        <v>531</v>
      </c>
      <c r="B107" s="24" t="s">
        <v>71</v>
      </c>
      <c r="C107" s="230"/>
      <c r="D107" s="24"/>
      <c r="E107" s="24"/>
      <c r="F107" s="24"/>
      <c r="G107" s="24"/>
      <c r="H107" s="24"/>
      <c r="I107" s="24"/>
      <c r="J107" s="24"/>
      <c r="K107" s="24"/>
      <c r="L107" s="24">
        <v>5161</v>
      </c>
      <c r="M107" s="24">
        <v>11026</v>
      </c>
      <c r="N107" s="24">
        <v>21749</v>
      </c>
      <c r="O107" s="24">
        <v>12994</v>
      </c>
      <c r="P107" s="24">
        <v>13497</v>
      </c>
      <c r="Q107" s="24">
        <v>7888</v>
      </c>
      <c r="R107" s="24">
        <v>18732</v>
      </c>
      <c r="S107" s="24">
        <v>7398</v>
      </c>
      <c r="T107" s="24">
        <v>7589</v>
      </c>
      <c r="U107" s="24">
        <v>9964</v>
      </c>
      <c r="V107" s="24">
        <v>10599</v>
      </c>
      <c r="W107" s="24">
        <v>9954</v>
      </c>
      <c r="X107" s="98">
        <v>8567</v>
      </c>
      <c r="Y107" s="98">
        <v>13507</v>
      </c>
      <c r="Z107" s="98">
        <v>16767</v>
      </c>
      <c r="AA107" s="98">
        <v>17808</v>
      </c>
      <c r="AB107" s="98">
        <v>18908</v>
      </c>
      <c r="AC107" s="98">
        <v>19291</v>
      </c>
      <c r="AD107" s="98">
        <v>17706</v>
      </c>
      <c r="AE107" s="98">
        <v>15813</v>
      </c>
      <c r="AF107" s="138"/>
      <c r="AI107" s="268"/>
      <c r="AJ107" s="268"/>
      <c r="AK107" s="268"/>
      <c r="AL107" s="24"/>
      <c r="AM107" s="24"/>
      <c r="AN107" s="24"/>
    </row>
    <row r="108" spans="1:40" x14ac:dyDescent="0.35">
      <c r="A108" s="57" t="s">
        <v>517</v>
      </c>
      <c r="B108" s="24" t="s">
        <v>71</v>
      </c>
      <c r="C108" s="230"/>
      <c r="D108" s="24"/>
      <c r="E108" s="24"/>
      <c r="F108" s="24"/>
      <c r="G108" s="24"/>
      <c r="H108" s="24"/>
      <c r="I108" s="24"/>
      <c r="J108" s="24"/>
      <c r="K108" s="24"/>
      <c r="L108" s="24">
        <v>4401</v>
      </c>
      <c r="M108" s="24">
        <v>9840</v>
      </c>
      <c r="N108" s="24">
        <v>20613</v>
      </c>
      <c r="O108" s="24">
        <v>11756</v>
      </c>
      <c r="P108" s="24">
        <v>12387</v>
      </c>
      <c r="Q108" s="24">
        <v>7032</v>
      </c>
      <c r="R108" s="24">
        <v>8765</v>
      </c>
      <c r="S108" s="24">
        <v>6594</v>
      </c>
      <c r="T108" s="24">
        <v>5868</v>
      </c>
      <c r="U108" s="24">
        <v>8551</v>
      </c>
      <c r="V108" s="24">
        <v>8381</v>
      </c>
      <c r="W108" s="24">
        <v>8767</v>
      </c>
      <c r="X108" s="98">
        <v>7064</v>
      </c>
      <c r="Y108" s="98">
        <v>11207</v>
      </c>
      <c r="Z108" s="98">
        <v>14347</v>
      </c>
      <c r="AA108" s="98">
        <v>16029</v>
      </c>
      <c r="AB108" s="98">
        <v>16186</v>
      </c>
      <c r="AC108" s="98">
        <v>17014</v>
      </c>
      <c r="AD108" s="98">
        <v>15404</v>
      </c>
      <c r="AE108" s="98">
        <v>14619</v>
      </c>
      <c r="AF108" s="138"/>
      <c r="AL108" s="24"/>
    </row>
    <row r="109" spans="1:40" x14ac:dyDescent="0.35">
      <c r="A109" s="57" t="s">
        <v>520</v>
      </c>
      <c r="B109" s="24" t="s">
        <v>71</v>
      </c>
      <c r="C109" s="230"/>
      <c r="D109" s="24"/>
      <c r="E109" s="24"/>
      <c r="F109" s="24"/>
      <c r="G109" s="24"/>
      <c r="H109" s="24"/>
      <c r="I109" s="24"/>
      <c r="J109" s="24"/>
      <c r="K109" s="24"/>
      <c r="L109" s="24">
        <v>554</v>
      </c>
      <c r="M109" s="24">
        <v>1013</v>
      </c>
      <c r="N109" s="24">
        <v>799</v>
      </c>
      <c r="O109" s="24">
        <v>654</v>
      </c>
      <c r="P109" s="24">
        <v>525</v>
      </c>
      <c r="Q109" s="24">
        <v>406</v>
      </c>
      <c r="R109" s="24">
        <v>714</v>
      </c>
      <c r="S109" s="24">
        <v>410</v>
      </c>
      <c r="T109" s="24">
        <v>958</v>
      </c>
      <c r="U109" s="24">
        <v>779</v>
      </c>
      <c r="V109" s="24">
        <v>690</v>
      </c>
      <c r="W109" s="24">
        <v>436</v>
      </c>
      <c r="X109" s="98">
        <v>634</v>
      </c>
      <c r="Y109" s="98">
        <v>1509</v>
      </c>
      <c r="Z109" s="98">
        <v>1098</v>
      </c>
      <c r="AA109" s="98">
        <v>850</v>
      </c>
      <c r="AB109" s="98">
        <v>1372</v>
      </c>
      <c r="AC109" s="98">
        <v>907</v>
      </c>
      <c r="AD109" s="98">
        <v>1007</v>
      </c>
      <c r="AE109" s="98">
        <v>900</v>
      </c>
      <c r="AF109" s="138"/>
      <c r="AL109" s="24"/>
    </row>
    <row r="110" spans="1:40" x14ac:dyDescent="0.35">
      <c r="A110" s="57" t="s">
        <v>523</v>
      </c>
      <c r="B110" s="24" t="s">
        <v>71</v>
      </c>
      <c r="C110" s="230"/>
      <c r="D110" s="24"/>
      <c r="E110" s="24"/>
      <c r="F110" s="24"/>
      <c r="G110" s="24"/>
      <c r="H110" s="24"/>
      <c r="I110" s="24"/>
      <c r="J110" s="24"/>
      <c r="K110" s="24"/>
      <c r="L110" s="24"/>
      <c r="M110" s="24"/>
      <c r="N110" s="24"/>
      <c r="O110" s="24"/>
      <c r="P110" s="24"/>
      <c r="Q110" s="24"/>
      <c r="R110" s="24"/>
      <c r="S110" s="24"/>
      <c r="T110" s="24">
        <v>380</v>
      </c>
      <c r="U110" s="24">
        <v>279</v>
      </c>
      <c r="V110" s="24">
        <v>674</v>
      </c>
      <c r="W110" s="24">
        <v>550</v>
      </c>
      <c r="X110" s="98">
        <v>627</v>
      </c>
      <c r="Y110" s="98">
        <v>428</v>
      </c>
      <c r="Z110" s="98">
        <v>471</v>
      </c>
      <c r="AA110" s="98">
        <v>491</v>
      </c>
      <c r="AB110" s="98">
        <v>1150</v>
      </c>
      <c r="AC110" s="98">
        <v>1248</v>
      </c>
      <c r="AD110" s="98">
        <v>1221</v>
      </c>
      <c r="AE110" s="98">
        <v>239</v>
      </c>
      <c r="AF110" s="138"/>
      <c r="AL110" s="24"/>
    </row>
    <row r="111" spans="1:40" x14ac:dyDescent="0.35">
      <c r="A111" s="57" t="s">
        <v>521</v>
      </c>
      <c r="B111" s="24" t="s">
        <v>71</v>
      </c>
      <c r="C111" s="230"/>
      <c r="D111" s="24"/>
      <c r="E111" s="24"/>
      <c r="F111" s="24"/>
      <c r="G111" s="24"/>
      <c r="H111" s="24"/>
      <c r="I111" s="24"/>
      <c r="J111" s="24"/>
      <c r="K111" s="24"/>
      <c r="L111" s="24"/>
      <c r="M111" s="24"/>
      <c r="N111" s="24"/>
      <c r="O111" s="24">
        <v>257</v>
      </c>
      <c r="P111" s="24">
        <v>150</v>
      </c>
      <c r="Q111" s="24">
        <v>48</v>
      </c>
      <c r="R111" s="24">
        <v>34</v>
      </c>
      <c r="S111" s="24">
        <v>0</v>
      </c>
      <c r="T111" s="24">
        <v>375</v>
      </c>
      <c r="U111" s="24">
        <v>229</v>
      </c>
      <c r="V111" s="24">
        <v>190</v>
      </c>
      <c r="W111" s="24">
        <v>85</v>
      </c>
      <c r="X111" s="98">
        <v>52</v>
      </c>
      <c r="Y111" s="98">
        <v>63</v>
      </c>
      <c r="Z111" s="98">
        <v>64</v>
      </c>
      <c r="AA111" s="98">
        <v>312</v>
      </c>
      <c r="AB111" s="98">
        <v>36</v>
      </c>
      <c r="AC111" s="98">
        <v>18</v>
      </c>
      <c r="AD111" s="98">
        <v>0</v>
      </c>
      <c r="AE111" s="98">
        <v>0</v>
      </c>
      <c r="AF111" s="138"/>
      <c r="AL111" s="24"/>
    </row>
    <row r="112" spans="1:40" x14ac:dyDescent="0.35">
      <c r="A112" s="57" t="s">
        <v>524</v>
      </c>
      <c r="B112" s="24" t="s">
        <v>71</v>
      </c>
      <c r="C112" s="230"/>
      <c r="D112" s="24"/>
      <c r="E112" s="24"/>
      <c r="F112" s="24"/>
      <c r="G112" s="24"/>
      <c r="H112" s="24"/>
      <c r="I112" s="24"/>
      <c r="J112" s="24"/>
      <c r="K112" s="24"/>
      <c r="L112" s="24">
        <v>76</v>
      </c>
      <c r="M112" s="24">
        <v>68</v>
      </c>
      <c r="N112" s="24">
        <v>89</v>
      </c>
      <c r="O112" s="24">
        <v>83</v>
      </c>
      <c r="P112" s="24">
        <v>87</v>
      </c>
      <c r="Q112" s="24">
        <v>92</v>
      </c>
      <c r="R112" s="24">
        <v>97</v>
      </c>
      <c r="S112" s="24">
        <v>101</v>
      </c>
      <c r="T112" s="24"/>
      <c r="U112" s="24"/>
      <c r="V112" s="24"/>
      <c r="W112" s="24"/>
      <c r="X112" s="98"/>
      <c r="Y112" s="98"/>
      <c r="Z112" s="98"/>
      <c r="AA112" s="98"/>
      <c r="AB112" s="98"/>
      <c r="AC112" s="98"/>
      <c r="AD112" s="98"/>
      <c r="AE112" s="98"/>
      <c r="AF112" s="138"/>
      <c r="AL112" s="24"/>
    </row>
    <row r="113" spans="1:40" x14ac:dyDescent="0.35">
      <c r="A113" s="57" t="s">
        <v>522</v>
      </c>
      <c r="B113" s="24" t="s">
        <v>71</v>
      </c>
      <c r="C113" s="230"/>
      <c r="D113" s="24"/>
      <c r="E113" s="24"/>
      <c r="F113" s="24"/>
      <c r="G113" s="24"/>
      <c r="H113" s="24"/>
      <c r="I113" s="24"/>
      <c r="J113" s="24"/>
      <c r="K113" s="24"/>
      <c r="L113" s="24"/>
      <c r="M113" s="24"/>
      <c r="N113" s="24"/>
      <c r="O113" s="24"/>
      <c r="P113" s="24"/>
      <c r="Q113" s="24"/>
      <c r="R113" s="24"/>
      <c r="S113" s="24"/>
      <c r="T113" s="24"/>
      <c r="U113" s="24"/>
      <c r="V113" s="24"/>
      <c r="W113" s="24"/>
      <c r="X113" s="98">
        <v>22</v>
      </c>
      <c r="Y113" s="98">
        <v>60</v>
      </c>
      <c r="Z113" s="98"/>
      <c r="AA113" s="98"/>
      <c r="AB113" s="98">
        <v>3</v>
      </c>
      <c r="AC113" s="98">
        <v>5</v>
      </c>
      <c r="AD113" s="98">
        <v>0</v>
      </c>
      <c r="AE113" s="98">
        <v>0</v>
      </c>
      <c r="AF113" s="138"/>
      <c r="AL113" s="24"/>
    </row>
    <row r="114" spans="1:40" x14ac:dyDescent="0.35">
      <c r="A114" s="57" t="s">
        <v>236</v>
      </c>
      <c r="B114" s="24" t="s">
        <v>71</v>
      </c>
      <c r="C114" s="230"/>
      <c r="D114" s="24"/>
      <c r="E114" s="24"/>
      <c r="F114" s="24"/>
      <c r="G114" s="24"/>
      <c r="H114" s="24"/>
      <c r="I114" s="24"/>
      <c r="J114" s="24"/>
      <c r="K114" s="24"/>
      <c r="L114" s="24">
        <v>129</v>
      </c>
      <c r="M114" s="24">
        <v>105</v>
      </c>
      <c r="N114" s="24">
        <v>247</v>
      </c>
      <c r="O114" s="24">
        <v>244</v>
      </c>
      <c r="P114" s="24">
        <v>348</v>
      </c>
      <c r="Q114" s="24">
        <v>311</v>
      </c>
      <c r="R114" s="24">
        <v>9122</v>
      </c>
      <c r="S114" s="24">
        <v>293</v>
      </c>
      <c r="T114" s="24">
        <v>7</v>
      </c>
      <c r="U114" s="24">
        <v>127</v>
      </c>
      <c r="V114" s="24">
        <v>663</v>
      </c>
      <c r="W114" s="24">
        <v>116</v>
      </c>
      <c r="X114" s="98">
        <v>169</v>
      </c>
      <c r="Y114" s="98">
        <v>239</v>
      </c>
      <c r="Z114" s="98">
        <v>788</v>
      </c>
      <c r="AA114" s="98">
        <v>127</v>
      </c>
      <c r="AB114" s="98">
        <v>162</v>
      </c>
      <c r="AC114" s="98">
        <v>98</v>
      </c>
      <c r="AD114" s="98">
        <v>73</v>
      </c>
      <c r="AE114" s="98">
        <v>56</v>
      </c>
      <c r="AF114" s="138"/>
      <c r="AL114" s="24"/>
    </row>
    <row r="115" spans="1:40" ht="3.65" customHeight="1" x14ac:dyDescent="0.35">
      <c r="A115" s="33"/>
      <c r="B115" s="24"/>
      <c r="C115" s="230"/>
      <c r="D115" s="24"/>
      <c r="E115" s="24"/>
      <c r="F115" s="24"/>
      <c r="G115" s="24"/>
      <c r="H115" s="24"/>
      <c r="I115" s="24"/>
      <c r="J115" s="24"/>
      <c r="K115" s="24"/>
      <c r="L115" s="24"/>
      <c r="M115" s="24"/>
      <c r="N115" s="24"/>
      <c r="O115" s="24"/>
      <c r="P115" s="24"/>
      <c r="Q115" s="24"/>
      <c r="R115" s="24"/>
      <c r="S115" s="24"/>
      <c r="T115" s="24"/>
      <c r="U115" s="24"/>
      <c r="V115" s="24"/>
      <c r="W115" s="24"/>
      <c r="X115" s="98"/>
      <c r="Y115" s="98"/>
      <c r="Z115" s="98"/>
      <c r="AA115" s="269"/>
      <c r="AB115" s="98"/>
      <c r="AC115" s="7"/>
      <c r="AD115" s="98"/>
      <c r="AE115" s="98"/>
      <c r="AF115" s="138"/>
      <c r="AL115" s="24"/>
    </row>
    <row r="116" spans="1:40" s="44" customFormat="1" x14ac:dyDescent="0.35">
      <c r="A116" s="44" t="s">
        <v>392</v>
      </c>
      <c r="B116" s="24" t="s">
        <v>71</v>
      </c>
      <c r="C116" s="229"/>
      <c r="D116" s="54">
        <v>153217</v>
      </c>
      <c r="E116" s="54">
        <v>180573</v>
      </c>
      <c r="F116" s="54">
        <v>193406</v>
      </c>
      <c r="G116" s="54">
        <v>199978</v>
      </c>
      <c r="H116" s="54">
        <v>214503</v>
      </c>
      <c r="I116" s="54">
        <v>230483</v>
      </c>
      <c r="J116" s="54">
        <v>243691</v>
      </c>
      <c r="K116" s="54">
        <v>259113</v>
      </c>
      <c r="L116" s="54">
        <v>280109</v>
      </c>
      <c r="M116" s="54">
        <v>324569</v>
      </c>
      <c r="N116" s="54">
        <v>339239</v>
      </c>
      <c r="O116" s="54">
        <v>356100</v>
      </c>
      <c r="P116" s="54">
        <v>377739</v>
      </c>
      <c r="Q116" s="54">
        <v>382644</v>
      </c>
      <c r="R116" s="54">
        <v>413845</v>
      </c>
      <c r="S116" s="54">
        <v>417898</v>
      </c>
      <c r="T116" s="54">
        <v>428691</v>
      </c>
      <c r="U116" s="54">
        <v>447807</v>
      </c>
      <c r="V116" s="54">
        <v>460282</v>
      </c>
      <c r="W116" s="54">
        <v>484653</v>
      </c>
      <c r="X116" s="112">
        <v>578549</v>
      </c>
      <c r="Y116" s="112">
        <v>651916</v>
      </c>
      <c r="Z116" s="112">
        <v>623050</v>
      </c>
      <c r="AA116" s="112">
        <v>637025</v>
      </c>
      <c r="AB116" s="112">
        <v>689306</v>
      </c>
      <c r="AC116" s="112">
        <v>715990</v>
      </c>
      <c r="AD116" s="112">
        <v>751944</v>
      </c>
      <c r="AE116" s="112">
        <v>783537</v>
      </c>
      <c r="AF116" s="138"/>
      <c r="AH116" s="9"/>
      <c r="AI116" s="271"/>
      <c r="AJ116" s="271"/>
      <c r="AK116" s="271"/>
      <c r="AL116" s="24"/>
      <c r="AM116" s="24"/>
      <c r="AN116" s="24"/>
    </row>
    <row r="117" spans="1:40" x14ac:dyDescent="0.35">
      <c r="A117" s="39" t="s">
        <v>467</v>
      </c>
      <c r="B117" s="24"/>
      <c r="C117" s="229"/>
      <c r="D117" s="98">
        <f>'[1]Table 3'!I15</f>
        <v>155728</v>
      </c>
      <c r="E117" s="98">
        <f>'[1]Table 3'!J15</f>
        <v>180277</v>
      </c>
      <c r="F117" s="98">
        <f>'[1]Table 3'!K15</f>
        <v>193214</v>
      </c>
      <c r="G117" s="98">
        <f>'[1]Table 3'!L15</f>
        <v>201402</v>
      </c>
      <c r="H117" s="98">
        <f>'[1]Table 3'!M15</f>
        <v>215634</v>
      </c>
      <c r="I117" s="98">
        <f>'[1]Table 3'!N15</f>
        <v>229427</v>
      </c>
      <c r="J117" s="98">
        <f>'[1]Table 3'!O15</f>
        <v>241977</v>
      </c>
      <c r="K117" s="98">
        <f>'[1]Table 3'!P15</f>
        <v>259197</v>
      </c>
      <c r="L117" s="98">
        <f>'[1]Table 3'!Q15</f>
        <v>280335</v>
      </c>
      <c r="M117" s="98">
        <f>'[1]Table 3'!R15</f>
        <v>324889</v>
      </c>
      <c r="N117" s="98">
        <f>'[1]Table 3'!S15</f>
        <v>340354</v>
      </c>
      <c r="O117" s="98">
        <f>'[1]Table 3'!T15</f>
        <v>356710</v>
      </c>
      <c r="P117" s="98">
        <f>'[1]Table 3'!U15</f>
        <v>377948</v>
      </c>
      <c r="Q117" s="98">
        <f>'[1]Table 3'!V15</f>
        <v>383351</v>
      </c>
      <c r="R117" s="98">
        <f>'[1]Table 3'!W15</f>
        <v>415691</v>
      </c>
      <c r="S117" s="98">
        <f>'[1]Table 3'!X15</f>
        <v>418956</v>
      </c>
      <c r="T117" s="98">
        <f>'[1]Table 3'!Y15</f>
        <v>430739</v>
      </c>
      <c r="U117" s="98">
        <f>'[1]Table 3'!Z15</f>
        <v>449712</v>
      </c>
      <c r="V117" s="98">
        <f>'[1]Table 3'!AA15</f>
        <v>461490</v>
      </c>
      <c r="W117" s="98">
        <f>'[1]Table 3'!AB15</f>
        <v>485869</v>
      </c>
      <c r="X117" s="98">
        <f>'[1]Table 3'!AC15</f>
        <v>578117</v>
      </c>
      <c r="Y117" s="98">
        <f>'[1]Table 3'!AD15</f>
        <v>651916</v>
      </c>
      <c r="Z117" s="98">
        <f>'[1]Table 3'!AE15</f>
        <v>623050</v>
      </c>
      <c r="AA117" s="98">
        <f>'[1]Table 3'!AF15</f>
        <v>637025</v>
      </c>
      <c r="AB117" s="98">
        <v>689306</v>
      </c>
      <c r="AC117" s="98">
        <v>715990</v>
      </c>
      <c r="AD117" s="98">
        <v>751944</v>
      </c>
      <c r="AE117" s="98">
        <v>783537</v>
      </c>
      <c r="AF117" s="138"/>
      <c r="AL117" s="24"/>
    </row>
    <row r="118" spans="1:40" x14ac:dyDescent="0.35">
      <c r="A118" s="39" t="s">
        <v>468</v>
      </c>
      <c r="B118" s="24"/>
      <c r="C118" s="229"/>
      <c r="D118" s="98">
        <f t="shared" ref="D118:AA118" si="2">D116-D117</f>
        <v>-2511</v>
      </c>
      <c r="E118" s="98">
        <f t="shared" si="2"/>
        <v>296</v>
      </c>
      <c r="F118" s="98">
        <f t="shared" si="2"/>
        <v>192</v>
      </c>
      <c r="G118" s="98">
        <f t="shared" si="2"/>
        <v>-1424</v>
      </c>
      <c r="H118" s="98">
        <f t="shared" si="2"/>
        <v>-1131</v>
      </c>
      <c r="I118" s="98">
        <f t="shared" si="2"/>
        <v>1056</v>
      </c>
      <c r="J118" s="98">
        <f t="shared" si="2"/>
        <v>1714</v>
      </c>
      <c r="K118" s="98">
        <f t="shared" si="2"/>
        <v>-84</v>
      </c>
      <c r="L118" s="98">
        <f t="shared" si="2"/>
        <v>-226</v>
      </c>
      <c r="M118" s="98">
        <f t="shared" si="2"/>
        <v>-320</v>
      </c>
      <c r="N118" s="98">
        <f t="shared" si="2"/>
        <v>-1115</v>
      </c>
      <c r="O118" s="98">
        <f t="shared" si="2"/>
        <v>-610</v>
      </c>
      <c r="P118" s="98">
        <f t="shared" si="2"/>
        <v>-209</v>
      </c>
      <c r="Q118" s="98">
        <f t="shared" si="2"/>
        <v>-707</v>
      </c>
      <c r="R118" s="98">
        <f t="shared" si="2"/>
        <v>-1846</v>
      </c>
      <c r="S118" s="98">
        <f t="shared" si="2"/>
        <v>-1058</v>
      </c>
      <c r="T118" s="98">
        <f t="shared" si="2"/>
        <v>-2048</v>
      </c>
      <c r="U118" s="98">
        <f t="shared" si="2"/>
        <v>-1905</v>
      </c>
      <c r="V118" s="98">
        <f t="shared" si="2"/>
        <v>-1208</v>
      </c>
      <c r="W118" s="98">
        <f t="shared" si="2"/>
        <v>-1216</v>
      </c>
      <c r="X118" s="98">
        <f t="shared" si="2"/>
        <v>432</v>
      </c>
      <c r="Y118" s="98">
        <f t="shared" si="2"/>
        <v>0</v>
      </c>
      <c r="Z118" s="98">
        <f t="shared" si="2"/>
        <v>0</v>
      </c>
      <c r="AA118" s="98">
        <f t="shared" si="2"/>
        <v>0</v>
      </c>
      <c r="AB118" s="98">
        <v>0</v>
      </c>
      <c r="AC118" s="98">
        <v>0</v>
      </c>
      <c r="AD118" s="98">
        <v>0</v>
      </c>
      <c r="AE118" s="98">
        <v>0</v>
      </c>
      <c r="AF118" s="138"/>
      <c r="AL118" s="24"/>
    </row>
    <row r="119" spans="1:40" s="44" customFormat="1" x14ac:dyDescent="0.35">
      <c r="B119" s="24"/>
      <c r="C119" s="229"/>
      <c r="D119" s="54"/>
      <c r="E119" s="54"/>
      <c r="F119" s="54"/>
      <c r="G119" s="54"/>
      <c r="H119" s="54"/>
      <c r="I119" s="54"/>
      <c r="J119" s="54"/>
      <c r="K119" s="54"/>
      <c r="L119" s="54"/>
      <c r="M119" s="54"/>
      <c r="N119" s="54"/>
      <c r="O119" s="54"/>
      <c r="P119" s="54"/>
      <c r="Q119" s="54"/>
      <c r="R119" s="54"/>
      <c r="S119" s="54"/>
      <c r="T119" s="54"/>
      <c r="U119" s="54"/>
      <c r="V119" s="54"/>
      <c r="W119" s="54"/>
      <c r="X119" s="112"/>
      <c r="Y119" s="112"/>
      <c r="Z119" s="112"/>
      <c r="AA119" s="275"/>
      <c r="AB119" s="112"/>
      <c r="AC119" s="112"/>
      <c r="AD119" s="112"/>
      <c r="AE119" s="113"/>
      <c r="AF119" s="138"/>
      <c r="AH119" s="9"/>
      <c r="AL119" s="24"/>
    </row>
    <row r="120" spans="1:40" ht="3.65" customHeight="1" x14ac:dyDescent="0.35">
      <c r="A120" s="33"/>
      <c r="B120" s="24"/>
      <c r="C120" s="230"/>
      <c r="D120" s="24"/>
      <c r="E120" s="24"/>
      <c r="F120" s="24"/>
      <c r="G120" s="24"/>
      <c r="H120" s="24"/>
      <c r="I120" s="24"/>
      <c r="J120" s="24"/>
      <c r="K120" s="24"/>
      <c r="L120" s="24"/>
      <c r="M120" s="24"/>
      <c r="N120" s="24"/>
      <c r="O120" s="24"/>
      <c r="P120" s="24"/>
      <c r="Q120" s="24"/>
      <c r="R120" s="24"/>
      <c r="S120" s="24"/>
      <c r="T120" s="24"/>
      <c r="U120" s="24"/>
      <c r="V120" s="24"/>
      <c r="W120" s="24"/>
      <c r="X120" s="98"/>
      <c r="Y120" s="98"/>
      <c r="Z120" s="98"/>
      <c r="AA120" s="274"/>
      <c r="AB120" s="98"/>
      <c r="AC120" s="7"/>
      <c r="AD120" s="98"/>
      <c r="AE120" s="7"/>
      <c r="AF120" s="138"/>
      <c r="AL120" s="24"/>
    </row>
    <row r="121" spans="1:40" s="44" customFormat="1" x14ac:dyDescent="0.35">
      <c r="A121" s="44" t="s">
        <v>114</v>
      </c>
      <c r="B121" s="24" t="s">
        <v>71</v>
      </c>
      <c r="C121" s="229"/>
      <c r="D121" s="54">
        <v>13400</v>
      </c>
      <c r="E121" s="54">
        <v>4806</v>
      </c>
      <c r="F121" s="54">
        <v>-3629</v>
      </c>
      <c r="G121" s="54">
        <v>6293</v>
      </c>
      <c r="H121" s="54">
        <v>7176</v>
      </c>
      <c r="I121" s="54">
        <v>11207</v>
      </c>
      <c r="J121" s="54">
        <v>17111</v>
      </c>
      <c r="K121" s="54">
        <v>18902</v>
      </c>
      <c r="L121" s="54">
        <v>23604</v>
      </c>
      <c r="M121" s="54">
        <v>-25636</v>
      </c>
      <c r="N121" s="54">
        <v>-46472</v>
      </c>
      <c r="O121" s="54">
        <v>-46209</v>
      </c>
      <c r="P121" s="54">
        <v>-39630</v>
      </c>
      <c r="Q121" s="54">
        <v>-22485</v>
      </c>
      <c r="R121" s="54">
        <v>-39896</v>
      </c>
      <c r="S121" s="54">
        <v>-37151</v>
      </c>
      <c r="T121" s="54">
        <v>-33636</v>
      </c>
      <c r="U121" s="54">
        <v>-32084</v>
      </c>
      <c r="V121" s="54">
        <v>-4001</v>
      </c>
      <c r="W121" s="54">
        <v>8692</v>
      </c>
      <c r="X121" s="112">
        <v>-92271</v>
      </c>
      <c r="Y121" s="112">
        <v>-128904</v>
      </c>
      <c r="Z121" s="112">
        <v>-26649</v>
      </c>
      <c r="AA121" s="112">
        <v>31363</v>
      </c>
      <c r="AB121" s="112">
        <v>11316</v>
      </c>
      <c r="AC121" s="112">
        <v>-15697</v>
      </c>
      <c r="AD121" s="112">
        <v>-25900</v>
      </c>
      <c r="AE121" s="112">
        <v>-13185</v>
      </c>
      <c r="AF121" s="138"/>
      <c r="AH121" s="9"/>
      <c r="AI121" s="54"/>
      <c r="AJ121" s="54"/>
      <c r="AK121" s="54"/>
      <c r="AL121" s="24"/>
      <c r="AM121" s="24"/>
      <c r="AN121" s="24"/>
    </row>
    <row r="122" spans="1:40" x14ac:dyDescent="0.35">
      <c r="A122" s="39" t="s">
        <v>467</v>
      </c>
      <c r="B122" s="24"/>
      <c r="C122" s="229"/>
      <c r="D122" s="98">
        <f>'[1]Table 3'!I18</f>
        <v>11576</v>
      </c>
      <c r="E122" s="98">
        <f>'[1]Table 3'!J18</f>
        <v>5829</v>
      </c>
      <c r="F122" s="98">
        <f>'[1]Table 3'!K18</f>
        <v>-2782</v>
      </c>
      <c r="G122" s="98">
        <f>'[1]Table 3'!L18</f>
        <v>5376</v>
      </c>
      <c r="H122" s="98">
        <f>'[1]Table 3'!M18</f>
        <v>6409</v>
      </c>
      <c r="I122" s="98">
        <f>'[1]Table 3'!N18</f>
        <v>12926</v>
      </c>
      <c r="J122" s="98">
        <f>'[1]Table 3'!O18</f>
        <v>18592</v>
      </c>
      <c r="K122" s="98">
        <f>'[1]Table 3'!P18</f>
        <v>18698</v>
      </c>
      <c r="L122" s="98">
        <f>'[1]Table 3'!Q18</f>
        <v>23068</v>
      </c>
      <c r="M122" s="98">
        <f>'[1]Table 3'!R18</f>
        <v>-26382</v>
      </c>
      <c r="N122" s="98">
        <f>'[1]Table 3'!S18</f>
        <v>-47967</v>
      </c>
      <c r="O122" s="98">
        <f>'[1]Table 3'!T18</f>
        <v>-47506</v>
      </c>
      <c r="P122" s="98">
        <f>'[1]Table 3'!U18</f>
        <v>-40624</v>
      </c>
      <c r="Q122" s="98">
        <f>'[1]Table 3'!V18</f>
        <v>-23855</v>
      </c>
      <c r="R122" s="98">
        <f>'[1]Table 3'!W18</f>
        <v>-41540</v>
      </c>
      <c r="S122" s="98">
        <f>'[1]Table 3'!X18</f>
        <v>-39501</v>
      </c>
      <c r="T122" s="98">
        <f>'[1]Table 3'!Y18</f>
        <v>-35684</v>
      </c>
      <c r="U122" s="98">
        <f>'[1]Table 3'!Z18</f>
        <v>-33989</v>
      </c>
      <c r="V122" s="98">
        <f>'[1]Table 3'!AA18</f>
        <v>-5209</v>
      </c>
      <c r="W122" s="98">
        <f>'[1]Table 3'!AB18</f>
        <v>7476</v>
      </c>
      <c r="X122" s="98">
        <f>'[1]Table 3'!AC18</f>
        <v>-91839</v>
      </c>
      <c r="Y122" s="98">
        <f>'[1]Table 3'!AD18</f>
        <v>-128904</v>
      </c>
      <c r="Z122" s="98">
        <f>'[1]Table 3'!AE18</f>
        <v>-26649</v>
      </c>
      <c r="AA122" s="98">
        <f>'[1]Table 3'!AF18</f>
        <v>31363</v>
      </c>
      <c r="AB122" s="98">
        <v>11316</v>
      </c>
      <c r="AC122" s="98">
        <v>-15697</v>
      </c>
      <c r="AD122" s="98">
        <v>-25900</v>
      </c>
      <c r="AE122" s="98">
        <v>-13185</v>
      </c>
      <c r="AF122" s="138"/>
      <c r="AL122" s="24"/>
    </row>
    <row r="123" spans="1:40" x14ac:dyDescent="0.35">
      <c r="A123" s="39" t="s">
        <v>468</v>
      </c>
      <c r="B123" s="24"/>
      <c r="C123" s="229"/>
      <c r="D123" s="24">
        <f t="shared" ref="D123:AA123" si="3">D121-D122</f>
        <v>1824</v>
      </c>
      <c r="E123" s="24">
        <f t="shared" si="3"/>
        <v>-1023</v>
      </c>
      <c r="F123" s="24">
        <f t="shared" si="3"/>
        <v>-847</v>
      </c>
      <c r="G123" s="24">
        <f t="shared" si="3"/>
        <v>917</v>
      </c>
      <c r="H123" s="24">
        <f t="shared" si="3"/>
        <v>767</v>
      </c>
      <c r="I123" s="24">
        <f t="shared" si="3"/>
        <v>-1719</v>
      </c>
      <c r="J123" s="24">
        <f t="shared" si="3"/>
        <v>-1481</v>
      </c>
      <c r="K123" s="24">
        <f t="shared" si="3"/>
        <v>204</v>
      </c>
      <c r="L123" s="24">
        <f t="shared" si="3"/>
        <v>536</v>
      </c>
      <c r="M123" s="24">
        <f t="shared" si="3"/>
        <v>746</v>
      </c>
      <c r="N123" s="24">
        <f t="shared" si="3"/>
        <v>1495</v>
      </c>
      <c r="O123" s="24">
        <f t="shared" si="3"/>
        <v>1297</v>
      </c>
      <c r="P123" s="24">
        <f t="shared" si="3"/>
        <v>994</v>
      </c>
      <c r="Q123" s="24">
        <f t="shared" si="3"/>
        <v>1370</v>
      </c>
      <c r="R123" s="24">
        <f t="shared" si="3"/>
        <v>1644</v>
      </c>
      <c r="S123" s="24">
        <f t="shared" si="3"/>
        <v>2350</v>
      </c>
      <c r="T123" s="24">
        <f t="shared" si="3"/>
        <v>2048</v>
      </c>
      <c r="U123" s="24">
        <f t="shared" si="3"/>
        <v>1905</v>
      </c>
      <c r="V123" s="24">
        <f t="shared" si="3"/>
        <v>1208</v>
      </c>
      <c r="W123" s="24">
        <f t="shared" si="3"/>
        <v>1216</v>
      </c>
      <c r="X123" s="24">
        <f t="shared" si="3"/>
        <v>-432</v>
      </c>
      <c r="Y123" s="24">
        <f t="shared" si="3"/>
        <v>0</v>
      </c>
      <c r="Z123" s="24">
        <f t="shared" si="3"/>
        <v>0</v>
      </c>
      <c r="AA123" s="98">
        <f t="shared" si="3"/>
        <v>0</v>
      </c>
      <c r="AB123" s="98">
        <v>0</v>
      </c>
      <c r="AC123" s="98">
        <v>0</v>
      </c>
      <c r="AD123" s="98">
        <v>0</v>
      </c>
      <c r="AE123" s="98">
        <v>0</v>
      </c>
      <c r="AF123" s="138"/>
      <c r="AL123" s="24"/>
    </row>
    <row r="124" spans="1:40" ht="3.65" customHeight="1" x14ac:dyDescent="0.35">
      <c r="A124" s="33"/>
      <c r="B124" s="24"/>
      <c r="C124" s="230"/>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74"/>
      <c r="AB124" s="98"/>
      <c r="AC124" s="7"/>
      <c r="AD124" s="98"/>
      <c r="AE124" s="7"/>
      <c r="AF124" s="138"/>
      <c r="AL124" s="24"/>
    </row>
    <row r="125" spans="1:40" x14ac:dyDescent="0.35">
      <c r="A125" s="44" t="s">
        <v>532</v>
      </c>
      <c r="B125" s="24"/>
      <c r="C125" s="230"/>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74"/>
      <c r="AB125" s="98"/>
      <c r="AC125" s="98"/>
      <c r="AD125" s="7"/>
      <c r="AE125" s="7"/>
      <c r="AF125" s="138"/>
      <c r="AL125" s="24"/>
    </row>
    <row r="126" spans="1:40" x14ac:dyDescent="0.35">
      <c r="A126" s="33" t="s">
        <v>533</v>
      </c>
      <c r="B126" s="24" t="s">
        <v>71</v>
      </c>
      <c r="C126" s="230"/>
      <c r="D126" s="24"/>
      <c r="E126" s="24"/>
      <c r="F126" s="24"/>
      <c r="G126" s="24"/>
      <c r="H126" s="24"/>
      <c r="I126" s="24"/>
      <c r="J126" s="24"/>
      <c r="K126" s="24"/>
      <c r="L126" s="24">
        <v>-7280</v>
      </c>
      <c r="M126" s="24">
        <v>-7780</v>
      </c>
      <c r="N126" s="24">
        <v>-7986</v>
      </c>
      <c r="O126" s="24">
        <v>-6987</v>
      </c>
      <c r="P126" s="24">
        <v>-6638</v>
      </c>
      <c r="Q126" s="24">
        <v>-8006</v>
      </c>
      <c r="R126" s="24">
        <v>-8822</v>
      </c>
      <c r="S126" s="24">
        <v>-7171</v>
      </c>
      <c r="T126" s="24">
        <v>-9969</v>
      </c>
      <c r="U126" s="24">
        <v>-13605</v>
      </c>
      <c r="V126" s="24">
        <v>-7740</v>
      </c>
      <c r="W126" s="24">
        <v>-6101</v>
      </c>
      <c r="X126" s="24">
        <v>-8586</v>
      </c>
      <c r="Y126" s="24">
        <v>-11318</v>
      </c>
      <c r="Z126" s="24">
        <v>-11490</v>
      </c>
      <c r="AA126" s="98">
        <v>-16532</v>
      </c>
      <c r="AB126" s="98">
        <v>-8211</v>
      </c>
      <c r="AC126" s="98">
        <v>-10208</v>
      </c>
      <c r="AD126" s="98">
        <v>-10364</v>
      </c>
      <c r="AE126" s="98">
        <v>-10154</v>
      </c>
      <c r="AF126" s="138"/>
      <c r="AI126" s="24"/>
      <c r="AJ126" s="24"/>
      <c r="AK126" s="24"/>
      <c r="AL126" s="24"/>
      <c r="AM126" s="24"/>
      <c r="AN126" s="24"/>
    </row>
    <row r="127" spans="1:40" x14ac:dyDescent="0.35">
      <c r="A127" s="33" t="s">
        <v>534</v>
      </c>
      <c r="B127" s="24" t="s">
        <v>71</v>
      </c>
      <c r="C127" s="230"/>
      <c r="D127" s="24"/>
      <c r="E127" s="24"/>
      <c r="F127" s="24"/>
      <c r="G127" s="24"/>
      <c r="H127" s="24"/>
      <c r="I127" s="24"/>
      <c r="J127" s="24"/>
      <c r="K127" s="24"/>
      <c r="L127" s="24"/>
      <c r="M127" s="24"/>
      <c r="N127" s="24"/>
      <c r="O127" s="24"/>
      <c r="P127" s="24"/>
      <c r="Q127" s="24">
        <v>344</v>
      </c>
      <c r="R127" s="24">
        <v>310</v>
      </c>
      <c r="S127" s="24">
        <v>327</v>
      </c>
      <c r="T127" s="24">
        <v>323</v>
      </c>
      <c r="U127" s="24">
        <v>218</v>
      </c>
      <c r="V127" s="24">
        <v>81</v>
      </c>
      <c r="W127" s="24">
        <v>322</v>
      </c>
      <c r="X127" s="24">
        <v>153</v>
      </c>
      <c r="Y127" s="24">
        <v>154</v>
      </c>
      <c r="Z127" s="24">
        <v>251</v>
      </c>
      <c r="AA127" s="98">
        <v>364</v>
      </c>
      <c r="AB127" s="7">
        <v>298</v>
      </c>
      <c r="AC127" s="7">
        <v>316</v>
      </c>
      <c r="AD127" s="7">
        <v>335</v>
      </c>
      <c r="AE127" s="7">
        <v>356</v>
      </c>
      <c r="AF127" s="138"/>
      <c r="AL127" s="24"/>
      <c r="AM127" s="24"/>
      <c r="AN127" s="24"/>
    </row>
    <row r="128" spans="1:40" x14ac:dyDescent="0.35">
      <c r="A128" s="33" t="s">
        <v>535</v>
      </c>
      <c r="B128" s="24" t="s">
        <v>71</v>
      </c>
      <c r="C128" s="230"/>
      <c r="D128" s="24"/>
      <c r="E128" s="24"/>
      <c r="F128" s="24"/>
      <c r="G128" s="24"/>
      <c r="H128" s="24"/>
      <c r="I128" s="24"/>
      <c r="J128" s="24"/>
      <c r="K128" s="24"/>
      <c r="L128" s="24"/>
      <c r="M128" s="24"/>
      <c r="N128" s="24"/>
      <c r="O128" s="24"/>
      <c r="P128" s="24"/>
      <c r="Q128" s="24">
        <v>-64</v>
      </c>
      <c r="R128" s="24">
        <v>0</v>
      </c>
      <c r="S128" s="24">
        <v>0</v>
      </c>
      <c r="T128" s="24">
        <v>0</v>
      </c>
      <c r="U128" s="24">
        <v>462</v>
      </c>
      <c r="V128" s="24">
        <v>-1599</v>
      </c>
      <c r="W128" s="24">
        <v>-9201</v>
      </c>
      <c r="X128" s="24">
        <v>-8007</v>
      </c>
      <c r="Y128" s="24">
        <v>-9633</v>
      </c>
      <c r="Z128" s="24">
        <v>7031</v>
      </c>
      <c r="AA128" s="98">
        <v>-10332</v>
      </c>
      <c r="AB128" s="98">
        <v>4081</v>
      </c>
      <c r="AC128" s="7">
        <v>1</v>
      </c>
      <c r="AD128" s="7">
        <v>-1</v>
      </c>
      <c r="AE128" s="7">
        <v>1</v>
      </c>
      <c r="AF128" s="138"/>
      <c r="AL128" s="24"/>
      <c r="AM128" s="24"/>
      <c r="AN128" s="24"/>
    </row>
    <row r="129" spans="1:40" x14ac:dyDescent="0.35">
      <c r="A129" s="33" t="s">
        <v>536</v>
      </c>
      <c r="B129" s="24" t="s">
        <v>71</v>
      </c>
      <c r="C129" s="230"/>
      <c r="D129" s="24"/>
      <c r="E129" s="24"/>
      <c r="F129" s="24"/>
      <c r="G129" s="24"/>
      <c r="H129" s="24"/>
      <c r="I129" s="24"/>
      <c r="J129" s="24"/>
      <c r="K129" s="24"/>
      <c r="L129" s="24">
        <v>785</v>
      </c>
      <c r="M129" s="24">
        <v>-1122</v>
      </c>
      <c r="N129" s="24">
        <v>1902</v>
      </c>
      <c r="O129" s="24">
        <v>8249</v>
      </c>
      <c r="P129" s="24">
        <v>1001</v>
      </c>
      <c r="Q129" s="24">
        <v>-2283</v>
      </c>
      <c r="R129" s="24">
        <v>-402</v>
      </c>
      <c r="S129" s="24">
        <v>-2335</v>
      </c>
      <c r="T129" s="24">
        <v>429</v>
      </c>
      <c r="U129" s="24">
        <v>1439</v>
      </c>
      <c r="V129" s="24">
        <v>-1269</v>
      </c>
      <c r="W129" s="24">
        <v>-902</v>
      </c>
      <c r="X129" s="24">
        <v>-4447</v>
      </c>
      <c r="Y129" s="24">
        <v>-355</v>
      </c>
      <c r="Z129" s="24">
        <v>245</v>
      </c>
      <c r="AA129" s="98">
        <v>-509</v>
      </c>
      <c r="AB129" s="7">
        <v>18</v>
      </c>
      <c r="AC129" s="7">
        <v>23</v>
      </c>
      <c r="AD129" s="7">
        <v>0</v>
      </c>
      <c r="AE129" s="7">
        <v>0</v>
      </c>
      <c r="AF129" s="138"/>
      <c r="AL129" s="24"/>
      <c r="AM129" s="24"/>
      <c r="AN129" s="24"/>
    </row>
    <row r="130" spans="1:40" x14ac:dyDescent="0.35">
      <c r="A130" s="33" t="s">
        <v>537</v>
      </c>
      <c r="B130" s="24" t="s">
        <v>71</v>
      </c>
      <c r="C130" s="230"/>
      <c r="D130" s="24"/>
      <c r="E130" s="24"/>
      <c r="F130" s="24"/>
      <c r="G130" s="24"/>
      <c r="H130" s="24"/>
      <c r="I130" s="24"/>
      <c r="J130" s="24"/>
      <c r="K130" s="24"/>
      <c r="L130" s="24">
        <v>-180</v>
      </c>
      <c r="M130" s="24">
        <v>-25</v>
      </c>
      <c r="N130" s="24">
        <v>41</v>
      </c>
      <c r="O130" s="24"/>
      <c r="P130" s="24">
        <v>-29</v>
      </c>
      <c r="Q130" s="24">
        <v>15</v>
      </c>
      <c r="R130" s="24">
        <v>-330</v>
      </c>
      <c r="S130" s="24">
        <v>-943</v>
      </c>
      <c r="T130" s="24">
        <v>-205</v>
      </c>
      <c r="U130" s="24">
        <v>98</v>
      </c>
      <c r="V130" s="24">
        <v>61</v>
      </c>
      <c r="W130" s="24">
        <v>-622</v>
      </c>
      <c r="X130" s="24">
        <v>-563</v>
      </c>
      <c r="Y130" s="24">
        <v>1210</v>
      </c>
      <c r="Z130" s="24">
        <v>428</v>
      </c>
      <c r="AA130" s="98">
        <v>-1643</v>
      </c>
      <c r="AB130" s="7">
        <v>-15</v>
      </c>
      <c r="AC130" s="7">
        <v>-17</v>
      </c>
      <c r="AD130" s="7">
        <v>1</v>
      </c>
      <c r="AE130" s="7">
        <v>5</v>
      </c>
      <c r="AF130" s="138"/>
      <c r="AL130" s="24"/>
      <c r="AM130" s="24"/>
      <c r="AN130" s="24"/>
    </row>
    <row r="131" spans="1:40" x14ac:dyDescent="0.35">
      <c r="A131" s="33" t="s">
        <v>538</v>
      </c>
      <c r="B131" s="24" t="s">
        <v>71</v>
      </c>
      <c r="C131" s="230"/>
      <c r="D131" s="24"/>
      <c r="E131" s="24"/>
      <c r="F131" s="24"/>
      <c r="G131" s="24"/>
      <c r="H131" s="24"/>
      <c r="I131" s="24"/>
      <c r="J131" s="24"/>
      <c r="K131" s="24"/>
      <c r="L131" s="24">
        <v>106</v>
      </c>
      <c r="M131" s="24">
        <v>-1421</v>
      </c>
      <c r="N131" s="24">
        <v>-569</v>
      </c>
      <c r="O131" s="24">
        <v>-2707</v>
      </c>
      <c r="P131" s="24">
        <v>-2848</v>
      </c>
      <c r="Q131" s="24"/>
      <c r="R131" s="24"/>
      <c r="S131" s="24"/>
      <c r="T131" s="24"/>
      <c r="U131" s="24"/>
      <c r="V131" s="24"/>
      <c r="W131" s="24"/>
      <c r="X131" s="24"/>
      <c r="Y131" s="24"/>
      <c r="Z131" s="24"/>
      <c r="AA131" s="274"/>
      <c r="AB131" s="98"/>
      <c r="AC131" s="98"/>
      <c r="AD131" s="98"/>
      <c r="AE131" s="7"/>
      <c r="AF131" s="138"/>
      <c r="AL131" s="24"/>
    </row>
    <row r="132" spans="1:40" x14ac:dyDescent="0.35">
      <c r="A132" s="33" t="s">
        <v>539</v>
      </c>
      <c r="B132" s="24" t="s">
        <v>71</v>
      </c>
      <c r="C132" s="230"/>
      <c r="D132" s="24"/>
      <c r="E132" s="24"/>
      <c r="F132" s="24"/>
      <c r="G132" s="24"/>
      <c r="H132" s="24"/>
      <c r="I132" s="24"/>
      <c r="J132" s="24"/>
      <c r="K132" s="24"/>
      <c r="L132" s="24"/>
      <c r="M132" s="24"/>
      <c r="N132" s="24"/>
      <c r="O132" s="24"/>
      <c r="P132" s="24"/>
      <c r="Q132" s="24">
        <v>11498</v>
      </c>
      <c r="R132" s="24">
        <v>-3685</v>
      </c>
      <c r="S132" s="24">
        <v>-7499</v>
      </c>
      <c r="T132" s="24">
        <v>-17604</v>
      </c>
      <c r="U132" s="24">
        <v>19386</v>
      </c>
      <c r="V132" s="24">
        <v>586</v>
      </c>
      <c r="W132" s="24">
        <v>-43550</v>
      </c>
      <c r="X132" s="24">
        <v>-9193</v>
      </c>
      <c r="Y132" s="24">
        <v>28876</v>
      </c>
      <c r="Z132" s="24">
        <v>115931</v>
      </c>
      <c r="AA132" s="98">
        <v>13435</v>
      </c>
      <c r="AB132" s="98">
        <v>8597</v>
      </c>
      <c r="AC132" s="98">
        <v>-15678</v>
      </c>
      <c r="AD132" s="98">
        <v>-14113</v>
      </c>
      <c r="AE132" s="98">
        <v>-12371</v>
      </c>
      <c r="AF132" s="138"/>
      <c r="AI132" s="24"/>
      <c r="AJ132" s="24"/>
      <c r="AK132" s="24"/>
      <c r="AL132" s="24"/>
      <c r="AM132" s="24"/>
      <c r="AN132" s="24"/>
    </row>
    <row r="133" spans="1:40" x14ac:dyDescent="0.35">
      <c r="A133" s="33" t="s">
        <v>540</v>
      </c>
      <c r="B133" s="24" t="s">
        <v>71</v>
      </c>
      <c r="C133" s="230"/>
      <c r="D133" s="24"/>
      <c r="E133" s="24"/>
      <c r="F133" s="24"/>
      <c r="G133" s="24"/>
      <c r="H133" s="24"/>
      <c r="I133" s="24"/>
      <c r="J133" s="24"/>
      <c r="K133" s="24"/>
      <c r="L133" s="24">
        <v>1264</v>
      </c>
      <c r="M133" s="24">
        <v>-3019</v>
      </c>
      <c r="N133" s="24">
        <v>4454</v>
      </c>
      <c r="O133" s="24">
        <v>3874</v>
      </c>
      <c r="P133" s="24">
        <v>-19327</v>
      </c>
      <c r="Q133" s="24">
        <v>14278</v>
      </c>
      <c r="R133" s="24">
        <v>2611</v>
      </c>
      <c r="S133" s="24">
        <v>24757</v>
      </c>
      <c r="T133" s="24">
        <v>2976</v>
      </c>
      <c r="U133" s="24">
        <v>4993</v>
      </c>
      <c r="V133" s="24">
        <v>11139</v>
      </c>
      <c r="W133" s="24">
        <v>14820</v>
      </c>
      <c r="X133" s="24">
        <v>-3414</v>
      </c>
      <c r="Y133" s="24">
        <v>33333</v>
      </c>
      <c r="Z133" s="24">
        <v>-17471</v>
      </c>
      <c r="AA133" s="98">
        <v>6889</v>
      </c>
      <c r="AB133" s="98">
        <v>8290</v>
      </c>
      <c r="AC133" s="98">
        <v>8750</v>
      </c>
      <c r="AD133" s="98">
        <v>9125</v>
      </c>
      <c r="AE133" s="98">
        <v>10025</v>
      </c>
      <c r="AF133" s="138"/>
      <c r="AI133" s="24"/>
      <c r="AJ133" s="24"/>
      <c r="AK133" s="24"/>
      <c r="AL133" s="24"/>
      <c r="AM133" s="24"/>
      <c r="AN133" s="24"/>
    </row>
    <row r="134" spans="1:40" s="44" customFormat="1" x14ac:dyDescent="0.35">
      <c r="A134" s="44" t="s">
        <v>541</v>
      </c>
      <c r="B134" s="54" t="s">
        <v>71</v>
      </c>
      <c r="C134" s="229"/>
      <c r="D134" s="54"/>
      <c r="E134" s="54"/>
      <c r="F134" s="54"/>
      <c r="G134" s="54"/>
      <c r="H134" s="54"/>
      <c r="I134" s="54"/>
      <c r="J134" s="54"/>
      <c r="K134" s="54"/>
      <c r="L134" s="54">
        <v>-5304</v>
      </c>
      <c r="M134" s="54">
        <v>-13368</v>
      </c>
      <c r="N134" s="54">
        <v>-2157</v>
      </c>
      <c r="O134" s="54">
        <v>2431</v>
      </c>
      <c r="P134" s="54">
        <v>-27842</v>
      </c>
      <c r="Q134" s="54">
        <v>15782</v>
      </c>
      <c r="R134" s="54">
        <v>-10319</v>
      </c>
      <c r="S134" s="54">
        <v>7135</v>
      </c>
      <c r="T134" s="54">
        <v>-24051</v>
      </c>
      <c r="U134" s="54">
        <v>12990</v>
      </c>
      <c r="V134" s="54">
        <v>1259</v>
      </c>
      <c r="W134" s="54">
        <v>-45234</v>
      </c>
      <c r="X134" s="54">
        <v>-34056</v>
      </c>
      <c r="Y134" s="54">
        <v>42267</v>
      </c>
      <c r="Z134" s="54">
        <v>94068</v>
      </c>
      <c r="AA134" s="112">
        <v>-8328</v>
      </c>
      <c r="AB134" s="112">
        <v>13059</v>
      </c>
      <c r="AC134" s="112">
        <v>-16812</v>
      </c>
      <c r="AD134" s="112">
        <v>-15016</v>
      </c>
      <c r="AE134" s="112">
        <v>-12137</v>
      </c>
      <c r="AF134" s="138"/>
      <c r="AH134" s="9"/>
      <c r="AI134" s="54"/>
      <c r="AJ134" s="54"/>
      <c r="AK134" s="54"/>
      <c r="AL134" s="24"/>
      <c r="AM134" s="24"/>
      <c r="AN134" s="24"/>
    </row>
    <row r="135" spans="1:40" ht="3.65" customHeight="1" x14ac:dyDescent="0.35">
      <c r="A135" s="33"/>
      <c r="B135" s="24"/>
      <c r="C135" s="230"/>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98"/>
      <c r="AB135" s="98"/>
      <c r="AC135" s="7"/>
      <c r="AD135" s="98"/>
      <c r="AE135" s="7"/>
      <c r="AF135" s="138"/>
      <c r="AI135" s="24"/>
      <c r="AJ135" s="24"/>
      <c r="AK135" s="24"/>
      <c r="AL135" s="24"/>
      <c r="AM135" s="24"/>
      <c r="AN135" s="24"/>
    </row>
    <row r="136" spans="1:40" s="44" customFormat="1" x14ac:dyDescent="0.35">
      <c r="A136" s="44" t="s">
        <v>542</v>
      </c>
      <c r="B136" s="24" t="s">
        <v>71</v>
      </c>
      <c r="C136" s="229"/>
      <c r="D136" s="54"/>
      <c r="E136" s="54"/>
      <c r="F136" s="54"/>
      <c r="G136" s="54"/>
      <c r="H136" s="54"/>
      <c r="I136" s="54"/>
      <c r="J136" s="54"/>
      <c r="K136" s="54"/>
      <c r="L136" s="54">
        <v>18300</v>
      </c>
      <c r="M136" s="54">
        <v>-39004</v>
      </c>
      <c r="N136" s="54">
        <v>-48630</v>
      </c>
      <c r="O136" s="54">
        <v>-43779</v>
      </c>
      <c r="P136" s="54">
        <v>-67472</v>
      </c>
      <c r="Q136" s="54">
        <v>-6703</v>
      </c>
      <c r="R136" s="54">
        <v>-50215</v>
      </c>
      <c r="S136" s="54">
        <v>-30016</v>
      </c>
      <c r="T136" s="54">
        <v>-57686</v>
      </c>
      <c r="U136" s="54">
        <v>-19094</v>
      </c>
      <c r="V136" s="54">
        <v>-2743</v>
      </c>
      <c r="W136" s="54">
        <v>-36542</v>
      </c>
      <c r="X136" s="54">
        <v>-126327</v>
      </c>
      <c r="Y136" s="54">
        <v>-86637</v>
      </c>
      <c r="Z136" s="54">
        <v>67420</v>
      </c>
      <c r="AA136" s="112">
        <v>23035</v>
      </c>
      <c r="AB136" s="112">
        <v>24375</v>
      </c>
      <c r="AC136" s="112">
        <v>-32509</v>
      </c>
      <c r="AD136" s="112">
        <v>-40916</v>
      </c>
      <c r="AE136" s="112">
        <v>-25322</v>
      </c>
      <c r="AF136" s="138"/>
      <c r="AH136" s="9"/>
      <c r="AI136" s="54"/>
      <c r="AJ136" s="54"/>
      <c r="AK136" s="54"/>
      <c r="AL136" s="24"/>
      <c r="AM136" s="24"/>
      <c r="AN136" s="24"/>
    </row>
    <row r="137" spans="1:40" ht="3.65" customHeight="1" x14ac:dyDescent="0.35">
      <c r="A137" s="33"/>
      <c r="B137" s="24"/>
      <c r="C137" s="230"/>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74"/>
      <c r="AB137" s="98"/>
      <c r="AC137" s="7"/>
      <c r="AD137" s="98"/>
      <c r="AE137" s="7"/>
      <c r="AF137" s="138"/>
      <c r="AL137" s="24"/>
    </row>
    <row r="138" spans="1:40" x14ac:dyDescent="0.35">
      <c r="A138" s="96" t="s">
        <v>543</v>
      </c>
      <c r="B138" s="24"/>
      <c r="C138" s="230"/>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74"/>
      <c r="AB138" s="98"/>
      <c r="AC138" s="98"/>
      <c r="AD138" s="98"/>
      <c r="AE138" s="7"/>
      <c r="AF138" s="138"/>
      <c r="AL138" s="24"/>
    </row>
    <row r="139" spans="1:40" x14ac:dyDescent="0.35">
      <c r="A139" s="33" t="s">
        <v>544</v>
      </c>
      <c r="B139" s="24" t="s">
        <v>71</v>
      </c>
      <c r="C139" s="230"/>
      <c r="D139" s="24"/>
      <c r="E139" s="24"/>
      <c r="F139" s="24"/>
      <c r="G139" s="24"/>
      <c r="H139" s="24"/>
      <c r="I139" s="24"/>
      <c r="J139" s="24"/>
      <c r="K139" s="24"/>
      <c r="L139" s="24"/>
      <c r="M139" s="24"/>
      <c r="N139" s="24"/>
      <c r="O139" s="24"/>
      <c r="P139" s="24"/>
      <c r="Q139" s="24">
        <v>3835</v>
      </c>
      <c r="R139" s="24">
        <v>8111</v>
      </c>
      <c r="S139" s="24">
        <v>3206</v>
      </c>
      <c r="T139" s="24">
        <v>-2979</v>
      </c>
      <c r="U139" s="24">
        <v>-5324</v>
      </c>
      <c r="V139" s="24">
        <v>-302</v>
      </c>
      <c r="W139" s="24">
        <v>1096</v>
      </c>
      <c r="X139" s="24">
        <v>6951</v>
      </c>
      <c r="Y139" s="24">
        <v>-3728</v>
      </c>
      <c r="Z139" s="24">
        <v>-26320</v>
      </c>
      <c r="AA139" s="7">
        <v>-413</v>
      </c>
      <c r="AB139" s="7">
        <v>-761</v>
      </c>
      <c r="AC139" s="7">
        <v>0</v>
      </c>
      <c r="AD139" s="7">
        <v>0</v>
      </c>
      <c r="AE139" s="7">
        <v>0</v>
      </c>
      <c r="AF139" s="138"/>
      <c r="AI139" s="276"/>
      <c r="AJ139" s="276"/>
      <c r="AK139" s="276"/>
      <c r="AL139" s="24"/>
      <c r="AM139" s="24"/>
      <c r="AN139" s="24"/>
    </row>
    <row r="140" spans="1:40" x14ac:dyDescent="0.35">
      <c r="A140" s="33" t="s">
        <v>545</v>
      </c>
      <c r="B140" s="24" t="s">
        <v>71</v>
      </c>
      <c r="C140" s="230"/>
      <c r="D140" s="24"/>
      <c r="E140" s="24"/>
      <c r="F140" s="24"/>
      <c r="G140" s="24"/>
      <c r="H140" s="24"/>
      <c r="I140" s="24"/>
      <c r="J140" s="24"/>
      <c r="K140" s="24"/>
      <c r="L140" s="24"/>
      <c r="M140" s="24"/>
      <c r="N140" s="24"/>
      <c r="O140" s="24"/>
      <c r="P140" s="24"/>
      <c r="Q140" s="24">
        <v>50122</v>
      </c>
      <c r="R140" s="24">
        <v>-5191</v>
      </c>
      <c r="S140" s="24">
        <v>-1916</v>
      </c>
      <c r="T140" s="24">
        <v>787</v>
      </c>
      <c r="U140" s="24">
        <v>-2269</v>
      </c>
      <c r="V140" s="24">
        <v>-5965</v>
      </c>
      <c r="W140" s="24">
        <v>1879</v>
      </c>
      <c r="X140" s="24">
        <v>54</v>
      </c>
      <c r="Y140" s="24">
        <v>-22072</v>
      </c>
      <c r="Z140" s="24">
        <v>-19774</v>
      </c>
      <c r="AA140" s="98">
        <v>-11462</v>
      </c>
      <c r="AB140" s="98">
        <v>-11462</v>
      </c>
      <c r="AC140" s="7">
        <v>-212</v>
      </c>
      <c r="AD140" s="7">
        <v>-214</v>
      </c>
      <c r="AE140" s="7">
        <v>-217</v>
      </c>
      <c r="AF140" s="138"/>
      <c r="AI140" s="276"/>
      <c r="AJ140" s="276"/>
      <c r="AK140" s="276"/>
      <c r="AL140" s="24"/>
      <c r="AM140" s="24"/>
      <c r="AN140" s="24"/>
    </row>
    <row r="141" spans="1:40" x14ac:dyDescent="0.35">
      <c r="A141" s="33" t="s">
        <v>546</v>
      </c>
      <c r="B141" s="24" t="s">
        <v>71</v>
      </c>
      <c r="C141" s="230"/>
      <c r="D141" s="24"/>
      <c r="E141" s="24"/>
      <c r="F141" s="24"/>
      <c r="G141" s="24"/>
      <c r="H141" s="24"/>
      <c r="I141" s="24"/>
      <c r="J141" s="24"/>
      <c r="K141" s="24"/>
      <c r="L141" s="24">
        <v>6206</v>
      </c>
      <c r="M141" s="24">
        <v>-12440</v>
      </c>
      <c r="N141" s="24">
        <v>-15940</v>
      </c>
      <c r="O141" s="24">
        <v>-6759</v>
      </c>
      <c r="P141" s="24">
        <v>-84350</v>
      </c>
      <c r="Q141" s="24">
        <v>-2697</v>
      </c>
      <c r="R141" s="24">
        <v>9739</v>
      </c>
      <c r="S141" s="24">
        <v>-1714</v>
      </c>
      <c r="T141" s="24">
        <v>2360</v>
      </c>
      <c r="U141" s="24">
        <v>2135</v>
      </c>
      <c r="V141" s="24">
        <v>1296</v>
      </c>
      <c r="W141" s="24">
        <v>2283</v>
      </c>
      <c r="X141" s="24">
        <v>2554</v>
      </c>
      <c r="Y141" s="24">
        <v>-2290</v>
      </c>
      <c r="Z141" s="24">
        <v>8435</v>
      </c>
      <c r="AA141" s="98">
        <v>4101</v>
      </c>
      <c r="AB141" s="7">
        <v>734</v>
      </c>
      <c r="AC141" s="98">
        <v>2223</v>
      </c>
      <c r="AD141" s="7">
        <v>139</v>
      </c>
      <c r="AE141" s="7">
        <v>146</v>
      </c>
      <c r="AF141" s="138"/>
      <c r="AI141" s="268"/>
      <c r="AJ141" s="276"/>
      <c r="AK141" s="276"/>
      <c r="AL141" s="24"/>
      <c r="AM141" s="24"/>
      <c r="AN141" s="24"/>
    </row>
    <row r="142" spans="1:40" s="44" customFormat="1" x14ac:dyDescent="0.35">
      <c r="A142" s="96" t="s">
        <v>547</v>
      </c>
      <c r="B142" s="54" t="s">
        <v>71</v>
      </c>
      <c r="C142" s="212"/>
      <c r="D142" s="54"/>
      <c r="E142" s="54"/>
      <c r="F142" s="54"/>
      <c r="G142" s="54"/>
      <c r="H142" s="54"/>
      <c r="I142" s="54"/>
      <c r="J142" s="54"/>
      <c r="K142" s="54"/>
      <c r="L142" s="54"/>
      <c r="M142" s="54"/>
      <c r="N142" s="54"/>
      <c r="O142" s="54"/>
      <c r="P142" s="54"/>
      <c r="Q142" s="54">
        <v>51261</v>
      </c>
      <c r="R142" s="54">
        <v>12659</v>
      </c>
      <c r="S142" s="54">
        <v>-424</v>
      </c>
      <c r="T142" s="54">
        <v>168</v>
      </c>
      <c r="U142" s="54">
        <v>-5458</v>
      </c>
      <c r="V142" s="54">
        <v>-4970</v>
      </c>
      <c r="W142" s="54">
        <v>5258</v>
      </c>
      <c r="X142" s="54">
        <v>9558</v>
      </c>
      <c r="Y142" s="54">
        <v>-28090</v>
      </c>
      <c r="Z142" s="54">
        <v>-37658</v>
      </c>
      <c r="AA142" s="112">
        <v>-7774</v>
      </c>
      <c r="AB142" s="112">
        <v>-11489</v>
      </c>
      <c r="AC142" s="112">
        <v>2011</v>
      </c>
      <c r="AD142" s="113">
        <v>-75</v>
      </c>
      <c r="AE142" s="113">
        <v>-71</v>
      </c>
      <c r="AF142" s="138"/>
      <c r="AH142" s="9"/>
      <c r="AI142" s="271"/>
      <c r="AJ142" s="277"/>
      <c r="AK142" s="277"/>
      <c r="AL142" s="24"/>
      <c r="AM142" s="24"/>
      <c r="AN142" s="24"/>
    </row>
    <row r="143" spans="1:40" ht="3.65" customHeight="1" x14ac:dyDescent="0.35">
      <c r="A143" s="33"/>
      <c r="B143" s="24"/>
      <c r="C143" s="230"/>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98"/>
      <c r="AB143" s="98"/>
      <c r="AC143" s="7"/>
      <c r="AD143" s="98"/>
      <c r="AE143" s="7"/>
      <c r="AF143" s="138"/>
      <c r="AL143" s="24"/>
      <c r="AM143" s="24"/>
      <c r="AN143" s="24"/>
    </row>
    <row r="144" spans="1:40" s="44" customFormat="1" x14ac:dyDescent="0.35">
      <c r="A144" s="44" t="s">
        <v>548</v>
      </c>
      <c r="B144" s="54" t="s">
        <v>71</v>
      </c>
      <c r="C144" s="230" t="s">
        <v>82</v>
      </c>
      <c r="D144" s="54"/>
      <c r="E144" s="54"/>
      <c r="F144" s="54"/>
      <c r="G144" s="54"/>
      <c r="H144" s="54"/>
      <c r="I144" s="54"/>
      <c r="J144" s="54"/>
      <c r="K144" s="54"/>
      <c r="L144" s="54">
        <v>24506</v>
      </c>
      <c r="M144" s="54">
        <v>-51444</v>
      </c>
      <c r="N144" s="54">
        <v>-64569</v>
      </c>
      <c r="O144" s="54">
        <v>-50538</v>
      </c>
      <c r="P144" s="54">
        <v>-151822</v>
      </c>
      <c r="Q144" s="54">
        <v>44558</v>
      </c>
      <c r="R144" s="54">
        <v>-37556</v>
      </c>
      <c r="S144" s="54">
        <v>-30440</v>
      </c>
      <c r="T144" s="54">
        <v>-57518</v>
      </c>
      <c r="U144" s="54">
        <v>-24552</v>
      </c>
      <c r="V144" s="54">
        <v>-7712</v>
      </c>
      <c r="W144" s="54">
        <v>-31284</v>
      </c>
      <c r="X144" s="54">
        <v>-116769</v>
      </c>
      <c r="Y144" s="54">
        <v>-114727</v>
      </c>
      <c r="Z144" s="54">
        <v>29761</v>
      </c>
      <c r="AA144" s="112">
        <v>15261</v>
      </c>
      <c r="AB144" s="112">
        <v>12886</v>
      </c>
      <c r="AC144" s="112">
        <v>-30498</v>
      </c>
      <c r="AD144" s="112">
        <v>-40991</v>
      </c>
      <c r="AE144" s="112">
        <v>-25393</v>
      </c>
      <c r="AF144" s="138"/>
      <c r="AH144" s="9"/>
      <c r="AI144" s="54"/>
      <c r="AJ144" s="54"/>
      <c r="AK144" s="54"/>
      <c r="AL144" s="24"/>
      <c r="AM144" s="24"/>
      <c r="AN144" s="24"/>
    </row>
    <row r="145" spans="1:40" ht="3.65" customHeight="1" x14ac:dyDescent="0.35">
      <c r="A145" s="33"/>
      <c r="B145" s="24"/>
      <c r="C145" s="230"/>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98"/>
      <c r="AB145" s="98"/>
      <c r="AC145" s="7"/>
      <c r="AD145" s="98"/>
      <c r="AE145" s="7"/>
      <c r="AF145" s="138"/>
      <c r="AL145" s="24"/>
      <c r="AM145" s="24"/>
      <c r="AN145" s="24"/>
    </row>
    <row r="146" spans="1:40" x14ac:dyDescent="0.35">
      <c r="A146" s="44" t="s">
        <v>114</v>
      </c>
      <c r="B146" s="24" t="s">
        <v>71</v>
      </c>
      <c r="C146" s="229"/>
      <c r="D146" s="54">
        <v>13400</v>
      </c>
      <c r="E146" s="54">
        <v>4806</v>
      </c>
      <c r="F146" s="54">
        <v>-3629</v>
      </c>
      <c r="G146" s="54">
        <v>6293</v>
      </c>
      <c r="H146" s="54">
        <v>7176</v>
      </c>
      <c r="I146" s="54">
        <v>11207</v>
      </c>
      <c r="J146" s="54">
        <v>17111</v>
      </c>
      <c r="K146" s="54">
        <v>18902</v>
      </c>
      <c r="L146" s="54">
        <v>23604</v>
      </c>
      <c r="M146" s="54">
        <v>-25636</v>
      </c>
      <c r="N146" s="54">
        <v>-46472</v>
      </c>
      <c r="O146" s="54">
        <v>-46209</v>
      </c>
      <c r="P146" s="54">
        <v>-39630</v>
      </c>
      <c r="Q146" s="54">
        <v>-22485</v>
      </c>
      <c r="R146" s="54">
        <v>-39896</v>
      </c>
      <c r="S146" s="54">
        <v>-37151</v>
      </c>
      <c r="T146" s="54">
        <v>-33636</v>
      </c>
      <c r="U146" s="54">
        <v>-32084</v>
      </c>
      <c r="V146" s="54">
        <v>-4001</v>
      </c>
      <c r="W146" s="54">
        <v>8692</v>
      </c>
      <c r="X146" s="54">
        <v>-92271</v>
      </c>
      <c r="Y146" s="54">
        <v>-128904</v>
      </c>
      <c r="Z146" s="54">
        <v>-26649</v>
      </c>
      <c r="AA146" s="112">
        <v>31363</v>
      </c>
      <c r="AB146" s="112">
        <v>11316</v>
      </c>
      <c r="AC146" s="112">
        <v>-15697</v>
      </c>
      <c r="AD146" s="112">
        <v>-25900</v>
      </c>
      <c r="AE146" s="112">
        <v>-13185</v>
      </c>
      <c r="AF146" s="138"/>
      <c r="AI146" s="24"/>
      <c r="AJ146" s="24"/>
      <c r="AK146" s="24"/>
      <c r="AL146" s="24"/>
      <c r="AM146" s="24"/>
      <c r="AN146" s="24"/>
    </row>
    <row r="147" spans="1:40" ht="3.65" customHeight="1" x14ac:dyDescent="0.35">
      <c r="A147" s="33"/>
      <c r="B147" s="24"/>
      <c r="C147" s="230"/>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98"/>
      <c r="AB147" s="98"/>
      <c r="AC147" s="7"/>
      <c r="AD147" s="98"/>
      <c r="AE147" s="7"/>
      <c r="AF147" s="138"/>
      <c r="AL147" s="24"/>
      <c r="AM147" s="24"/>
      <c r="AN147" s="24"/>
    </row>
    <row r="148" spans="1:40" x14ac:dyDescent="0.35">
      <c r="A148" s="44" t="s">
        <v>549</v>
      </c>
      <c r="B148" s="24" t="s">
        <v>71</v>
      </c>
      <c r="C148" s="229"/>
      <c r="D148" s="54">
        <v>-69</v>
      </c>
      <c r="E148" s="54">
        <v>-1168</v>
      </c>
      <c r="F148" s="54">
        <v>-369</v>
      </c>
      <c r="G148" s="54">
        <v>-219</v>
      </c>
      <c r="H148" s="54">
        <v>724</v>
      </c>
      <c r="I148" s="54">
        <v>147</v>
      </c>
      <c r="J148" s="54">
        <v>1052</v>
      </c>
      <c r="K148" s="54">
        <v>2208</v>
      </c>
      <c r="L148" s="54">
        <v>2593</v>
      </c>
      <c r="M148" s="54">
        <v>4064</v>
      </c>
      <c r="N148" s="54">
        <v>6433</v>
      </c>
      <c r="O148" s="54">
        <v>5297</v>
      </c>
      <c r="P148" s="54">
        <v>4850</v>
      </c>
      <c r="Q148" s="54">
        <v>987</v>
      </c>
      <c r="R148" s="54">
        <v>3850</v>
      </c>
      <c r="S148" s="54">
        <v>2706</v>
      </c>
      <c r="T148" s="54">
        <v>3829</v>
      </c>
      <c r="U148" s="54">
        <v>2876</v>
      </c>
      <c r="V148" s="54">
        <v>1284</v>
      </c>
      <c r="W148" s="54">
        <v>6126</v>
      </c>
      <c r="X148" s="54">
        <v>4005</v>
      </c>
      <c r="Y148" s="54">
        <v>7204</v>
      </c>
      <c r="Z148" s="54">
        <v>8412</v>
      </c>
      <c r="AA148" s="112">
        <v>9437</v>
      </c>
      <c r="AB148" s="112">
        <v>8895</v>
      </c>
      <c r="AC148" s="112">
        <v>9078</v>
      </c>
      <c r="AD148" s="112">
        <v>7074</v>
      </c>
      <c r="AE148" s="112">
        <v>9681</v>
      </c>
      <c r="AF148" s="138"/>
      <c r="AI148" s="271"/>
      <c r="AJ148" s="271"/>
      <c r="AK148" s="271"/>
      <c r="AL148" s="24"/>
      <c r="AM148" s="24"/>
      <c r="AN148" s="24"/>
    </row>
    <row r="149" spans="1:40" x14ac:dyDescent="0.35">
      <c r="A149" s="39" t="s">
        <v>467</v>
      </c>
      <c r="B149" s="24" t="s">
        <v>71</v>
      </c>
      <c r="C149" s="229"/>
      <c r="D149" s="24">
        <f>'[1]Table 3'!I21</f>
        <v>-69</v>
      </c>
      <c r="E149" s="24">
        <f>'[1]Table 3'!J21</f>
        <v>8</v>
      </c>
      <c r="F149" s="24">
        <f>'[1]Table 3'!K21</f>
        <v>382</v>
      </c>
      <c r="G149" s="24">
        <f>'[1]Table 3'!L21</f>
        <v>287</v>
      </c>
      <c r="H149" s="24">
        <f>'[1]Table 3'!M21</f>
        <v>660</v>
      </c>
      <c r="I149" s="24">
        <f>'[1]Table 3'!N21</f>
        <v>1034</v>
      </c>
      <c r="J149" s="24">
        <f>'[1]Table 3'!O21</f>
        <v>2498</v>
      </c>
      <c r="K149" s="24">
        <f>'[1]Table 3'!P21</f>
        <v>2333</v>
      </c>
      <c r="L149" s="24">
        <f>'[1]Table 3'!Q21</f>
        <v>2593</v>
      </c>
      <c r="M149" s="24">
        <f>'[1]Table 3'!R21</f>
        <v>4064</v>
      </c>
      <c r="N149" s="24">
        <f>'[1]Table 3'!S21</f>
        <v>6433</v>
      </c>
      <c r="O149" s="24">
        <f>'[1]Table 3'!T21</f>
        <v>5297</v>
      </c>
      <c r="P149" s="24">
        <f>'[1]Table 3'!U21</f>
        <v>4850</v>
      </c>
      <c r="Q149" s="24">
        <f>'[1]Table 3'!V21</f>
        <v>987</v>
      </c>
      <c r="R149" s="24">
        <f>'[1]Table 3'!W21</f>
        <v>3850</v>
      </c>
      <c r="S149" s="24">
        <f>'[1]Table 3'!X21</f>
        <v>2706</v>
      </c>
      <c r="T149" s="24">
        <f>'[1]Table 3'!Y21</f>
        <v>3829</v>
      </c>
      <c r="U149" s="24">
        <f>'[1]Table 3'!Z21</f>
        <v>2876</v>
      </c>
      <c r="V149" s="24">
        <f>'[1]Table 3'!AA21</f>
        <v>1284</v>
      </c>
      <c r="W149" s="24">
        <f>'[1]Table 3'!AB21</f>
        <v>6126</v>
      </c>
      <c r="X149" s="24">
        <f>'[1]Table 3'!AC21</f>
        <v>4005</v>
      </c>
      <c r="Y149" s="24">
        <f>'[1]Table 3'!AD21</f>
        <v>7204</v>
      </c>
      <c r="Z149" s="24">
        <f>'[1]Table 3'!AE21</f>
        <v>8412</v>
      </c>
      <c r="AA149" s="98">
        <f>'[1]Table 3'!AF21</f>
        <v>9437</v>
      </c>
      <c r="AB149" s="98">
        <v>8895</v>
      </c>
      <c r="AC149" s="98">
        <v>9078</v>
      </c>
      <c r="AD149" s="98">
        <v>7074</v>
      </c>
      <c r="AE149" s="98">
        <v>9681</v>
      </c>
      <c r="AF149" s="138"/>
      <c r="AL149" s="24"/>
      <c r="AM149" s="24"/>
      <c r="AN149" s="24"/>
    </row>
    <row r="150" spans="1:40" x14ac:dyDescent="0.35">
      <c r="A150" s="39" t="s">
        <v>468</v>
      </c>
      <c r="B150" s="24" t="s">
        <v>71</v>
      </c>
      <c r="C150" s="229"/>
      <c r="D150" s="98">
        <f t="shared" ref="D150:AA150" si="4">D148-D149</f>
        <v>0</v>
      </c>
      <c r="E150" s="98">
        <f t="shared" si="4"/>
        <v>-1176</v>
      </c>
      <c r="F150" s="98">
        <f t="shared" si="4"/>
        <v>-751</v>
      </c>
      <c r="G150" s="98">
        <f t="shared" si="4"/>
        <v>-506</v>
      </c>
      <c r="H150" s="98">
        <f t="shared" si="4"/>
        <v>64</v>
      </c>
      <c r="I150" s="98">
        <f t="shared" si="4"/>
        <v>-887</v>
      </c>
      <c r="J150" s="98">
        <f t="shared" si="4"/>
        <v>-1446</v>
      </c>
      <c r="K150" s="98">
        <f t="shared" si="4"/>
        <v>-125</v>
      </c>
      <c r="L150" s="98">
        <f t="shared" si="4"/>
        <v>0</v>
      </c>
      <c r="M150" s="98">
        <f t="shared" si="4"/>
        <v>0</v>
      </c>
      <c r="N150" s="98">
        <f t="shared" si="4"/>
        <v>0</v>
      </c>
      <c r="O150" s="98">
        <f t="shared" si="4"/>
        <v>0</v>
      </c>
      <c r="P150" s="98">
        <f t="shared" si="4"/>
        <v>0</v>
      </c>
      <c r="Q150" s="98">
        <f t="shared" si="4"/>
        <v>0</v>
      </c>
      <c r="R150" s="98">
        <f t="shared" si="4"/>
        <v>0</v>
      </c>
      <c r="S150" s="98">
        <f t="shared" si="4"/>
        <v>0</v>
      </c>
      <c r="T150" s="98">
        <f t="shared" si="4"/>
        <v>0</v>
      </c>
      <c r="U150" s="98">
        <f t="shared" si="4"/>
        <v>0</v>
      </c>
      <c r="V150" s="98">
        <f t="shared" si="4"/>
        <v>0</v>
      </c>
      <c r="W150" s="98">
        <f t="shared" si="4"/>
        <v>0</v>
      </c>
      <c r="X150" s="98">
        <f t="shared" si="4"/>
        <v>0</v>
      </c>
      <c r="Y150" s="98">
        <f t="shared" si="4"/>
        <v>0</v>
      </c>
      <c r="Z150" s="98">
        <f t="shared" si="4"/>
        <v>0</v>
      </c>
      <c r="AA150" s="98">
        <f t="shared" si="4"/>
        <v>0</v>
      </c>
      <c r="AB150" s="98">
        <v>0</v>
      </c>
      <c r="AC150" s="98">
        <v>0</v>
      </c>
      <c r="AD150" s="98">
        <v>0</v>
      </c>
      <c r="AE150" s="98">
        <v>0</v>
      </c>
      <c r="AF150" s="138"/>
      <c r="AL150" s="24"/>
      <c r="AM150" s="24"/>
      <c r="AN150" s="24"/>
    </row>
    <row r="151" spans="1:40" x14ac:dyDescent="0.35">
      <c r="A151" s="33" t="s">
        <v>550</v>
      </c>
      <c r="B151" s="24" t="s">
        <v>71</v>
      </c>
      <c r="C151" s="230"/>
      <c r="D151" s="24">
        <v>4168</v>
      </c>
      <c r="E151" s="24">
        <v>759</v>
      </c>
      <c r="F151" s="24">
        <v>1172</v>
      </c>
      <c r="G151" s="24">
        <v>3197</v>
      </c>
      <c r="H151" s="24">
        <v>2395</v>
      </c>
      <c r="I151" s="24">
        <v>2207</v>
      </c>
      <c r="J151" s="24">
        <v>3086</v>
      </c>
      <c r="K151" s="24">
        <v>4393</v>
      </c>
      <c r="L151" s="24">
        <v>7428</v>
      </c>
      <c r="M151" s="24">
        <v>9541</v>
      </c>
      <c r="N151" s="24">
        <v>11610</v>
      </c>
      <c r="O151" s="24">
        <v>10710</v>
      </c>
      <c r="P151" s="24">
        <v>10328</v>
      </c>
      <c r="Q151" s="24">
        <v>8046</v>
      </c>
      <c r="R151" s="24">
        <v>9613</v>
      </c>
      <c r="S151" s="24">
        <v>11553</v>
      </c>
      <c r="T151" s="24">
        <v>11100</v>
      </c>
      <c r="U151" s="24">
        <v>11545</v>
      </c>
      <c r="V151" s="24">
        <v>13735</v>
      </c>
      <c r="W151" s="24">
        <v>14688</v>
      </c>
      <c r="X151" s="24">
        <v>15876</v>
      </c>
      <c r="Y151" s="24">
        <v>16936</v>
      </c>
      <c r="Z151" s="24">
        <v>18772</v>
      </c>
      <c r="AA151" s="98">
        <v>19366</v>
      </c>
      <c r="AB151" s="98">
        <v>22533</v>
      </c>
      <c r="AC151" s="98">
        <v>24052</v>
      </c>
      <c r="AD151" s="98">
        <v>20080</v>
      </c>
      <c r="AE151" s="98">
        <v>23321</v>
      </c>
      <c r="AF151" s="138"/>
      <c r="AI151" s="268"/>
      <c r="AJ151" s="268"/>
      <c r="AK151" s="268"/>
      <c r="AL151" s="24"/>
      <c r="AM151" s="24"/>
      <c r="AN151" s="24"/>
    </row>
    <row r="152" spans="1:40" x14ac:dyDescent="0.35">
      <c r="A152" s="33" t="s">
        <v>551</v>
      </c>
      <c r="B152" s="24" t="s">
        <v>71</v>
      </c>
      <c r="C152" s="230"/>
      <c r="D152" s="24"/>
      <c r="E152" s="24"/>
      <c r="F152" s="24"/>
      <c r="G152" s="24">
        <v>1331</v>
      </c>
      <c r="H152" s="24">
        <v>602</v>
      </c>
      <c r="I152" s="24">
        <v>490</v>
      </c>
      <c r="J152" s="24">
        <v>179</v>
      </c>
      <c r="K152" s="24">
        <v>193</v>
      </c>
      <c r="L152" s="24">
        <v>258</v>
      </c>
      <c r="M152" s="24">
        <v>289</v>
      </c>
      <c r="N152" s="24">
        <v>245</v>
      </c>
      <c r="O152" s="24">
        <v>402</v>
      </c>
      <c r="P152" s="24">
        <v>505</v>
      </c>
      <c r="Q152" s="24">
        <v>1729</v>
      </c>
      <c r="R152" s="24">
        <v>241</v>
      </c>
      <c r="S152" s="24">
        <v>2423</v>
      </c>
      <c r="T152" s="24">
        <v>477</v>
      </c>
      <c r="U152" s="24">
        <v>873</v>
      </c>
      <c r="V152" s="24">
        <v>4260</v>
      </c>
      <c r="W152" s="24">
        <v>188</v>
      </c>
      <c r="X152" s="24">
        <v>1400</v>
      </c>
      <c r="Y152" s="24">
        <v>302</v>
      </c>
      <c r="Z152" s="24">
        <v>1278</v>
      </c>
      <c r="AA152" s="7">
        <v>224</v>
      </c>
      <c r="AB152" s="98">
        <v>804</v>
      </c>
      <c r="AC152" s="98">
        <v>2193</v>
      </c>
      <c r="AD152" s="98">
        <v>237</v>
      </c>
      <c r="AE152" s="98">
        <v>0</v>
      </c>
      <c r="AF152" s="138"/>
      <c r="AI152" s="268"/>
      <c r="AJ152" s="276"/>
      <c r="AK152" s="276"/>
      <c r="AL152" s="24"/>
      <c r="AM152" s="24"/>
      <c r="AN152" s="24"/>
    </row>
    <row r="153" spans="1:40" x14ac:dyDescent="0.35">
      <c r="A153" s="33" t="s">
        <v>552</v>
      </c>
      <c r="B153" s="24" t="s">
        <v>71</v>
      </c>
      <c r="C153" s="230"/>
      <c r="D153" s="24">
        <v>2642</v>
      </c>
      <c r="E153" s="24">
        <v>1464</v>
      </c>
      <c r="F153" s="24">
        <v>1667</v>
      </c>
      <c r="G153" s="24">
        <v>1795</v>
      </c>
      <c r="H153" s="24">
        <v>1643</v>
      </c>
      <c r="I153" s="24">
        <v>2023</v>
      </c>
      <c r="J153" s="24">
        <v>2190</v>
      </c>
      <c r="K153" s="24">
        <v>2374</v>
      </c>
      <c r="L153" s="24">
        <v>5261</v>
      </c>
      <c r="M153" s="24">
        <v>5695</v>
      </c>
      <c r="N153" s="24">
        <v>5641</v>
      </c>
      <c r="O153" s="24">
        <v>5876</v>
      </c>
      <c r="P153" s="24">
        <v>5845</v>
      </c>
      <c r="Q153" s="24">
        <v>6398</v>
      </c>
      <c r="R153" s="24">
        <v>6341</v>
      </c>
      <c r="S153" s="24">
        <v>6805</v>
      </c>
      <c r="T153" s="24">
        <v>7112</v>
      </c>
      <c r="U153" s="24">
        <v>8214</v>
      </c>
      <c r="V153" s="24">
        <v>8792</v>
      </c>
      <c r="W153" s="24">
        <v>9013</v>
      </c>
      <c r="X153" s="24">
        <v>11765</v>
      </c>
      <c r="Y153" s="24">
        <v>11738</v>
      </c>
      <c r="Z153" s="24">
        <v>11462</v>
      </c>
      <c r="AA153" s="98">
        <v>12660</v>
      </c>
      <c r="AB153" s="98">
        <v>13076</v>
      </c>
      <c r="AC153" s="98">
        <v>12927</v>
      </c>
      <c r="AD153" s="98">
        <v>13585</v>
      </c>
      <c r="AE153" s="98">
        <v>14418</v>
      </c>
      <c r="AF153" s="138"/>
      <c r="AI153" s="268"/>
      <c r="AJ153" s="268"/>
      <c r="AK153" s="268"/>
      <c r="AL153" s="24"/>
      <c r="AM153" s="24"/>
      <c r="AN153" s="24"/>
    </row>
    <row r="154" spans="1:40" x14ac:dyDescent="0.35">
      <c r="A154" s="33" t="s">
        <v>553</v>
      </c>
      <c r="B154" s="24" t="s">
        <v>71</v>
      </c>
      <c r="C154" s="230"/>
      <c r="D154" s="24">
        <v>16</v>
      </c>
      <c r="E154" s="24">
        <v>1042</v>
      </c>
      <c r="F154" s="24">
        <v>185</v>
      </c>
      <c r="G154" s="24">
        <v>-443</v>
      </c>
      <c r="H154" s="24">
        <v>780</v>
      </c>
      <c r="I154" s="24">
        <v>508</v>
      </c>
      <c r="J154" s="24">
        <v>305</v>
      </c>
      <c r="K154" s="24">
        <v>329</v>
      </c>
      <c r="L154" s="24">
        <v>762</v>
      </c>
      <c r="M154" s="24">
        <v>600</v>
      </c>
      <c r="N154" s="24">
        <v>661</v>
      </c>
      <c r="O154" s="24">
        <v>764</v>
      </c>
      <c r="P154" s="24">
        <v>900</v>
      </c>
      <c r="Q154" s="24">
        <v>1007</v>
      </c>
      <c r="R154" s="24">
        <v>704</v>
      </c>
      <c r="S154" s="24">
        <v>581</v>
      </c>
      <c r="T154" s="24">
        <v>413</v>
      </c>
      <c r="U154" s="24">
        <v>392</v>
      </c>
      <c r="V154" s="24">
        <v>629</v>
      </c>
      <c r="W154" s="24">
        <v>637</v>
      </c>
      <c r="X154" s="24">
        <v>1293</v>
      </c>
      <c r="Y154" s="24">
        <v>2305</v>
      </c>
      <c r="Z154" s="24">
        <v>2399</v>
      </c>
      <c r="AA154" s="98">
        <v>2964</v>
      </c>
      <c r="AB154" s="98">
        <v>242</v>
      </c>
      <c r="AC154" s="98">
        <v>147</v>
      </c>
      <c r="AD154" s="98">
        <v>816</v>
      </c>
      <c r="AE154" s="98">
        <v>779</v>
      </c>
      <c r="AF154" s="138"/>
      <c r="AI154" s="276"/>
      <c r="AJ154" s="276"/>
      <c r="AK154" s="276"/>
      <c r="AL154" s="24"/>
      <c r="AM154" s="24"/>
      <c r="AN154" s="24"/>
    </row>
    <row r="155" spans="1:40" x14ac:dyDescent="0.35">
      <c r="A155" s="33" t="s">
        <v>554</v>
      </c>
      <c r="B155" s="24" t="s">
        <v>71</v>
      </c>
      <c r="C155" s="230"/>
      <c r="D155" s="24">
        <v>-1611</v>
      </c>
      <c r="E155" s="24">
        <v>-1506</v>
      </c>
      <c r="F155" s="24">
        <v>-59</v>
      </c>
      <c r="G155" s="24">
        <v>153</v>
      </c>
      <c r="H155" s="24">
        <v>-206</v>
      </c>
      <c r="I155" s="24">
        <v>-55</v>
      </c>
      <c r="J155" s="24">
        <v>31</v>
      </c>
      <c r="K155" s="24">
        <v>53</v>
      </c>
      <c r="L155" s="24">
        <v>-78</v>
      </c>
      <c r="M155" s="24">
        <v>-93</v>
      </c>
      <c r="N155" s="24">
        <v>48</v>
      </c>
      <c r="O155" s="24">
        <v>101</v>
      </c>
      <c r="P155" s="24">
        <v>-28</v>
      </c>
      <c r="Q155" s="24">
        <v>62</v>
      </c>
      <c r="R155" s="24">
        <v>115</v>
      </c>
      <c r="S155" s="24">
        <v>-201</v>
      </c>
      <c r="T155" s="24">
        <v>-95</v>
      </c>
      <c r="U155" s="24">
        <v>27</v>
      </c>
      <c r="V155" s="24">
        <v>-28</v>
      </c>
      <c r="W155" s="24">
        <v>3</v>
      </c>
      <c r="X155" s="24">
        <v>2</v>
      </c>
      <c r="Y155" s="24">
        <v>3</v>
      </c>
      <c r="Z155" s="24">
        <v>-18</v>
      </c>
      <c r="AA155" s="7">
        <v>-8</v>
      </c>
      <c r="AB155" s="98">
        <v>-1</v>
      </c>
      <c r="AC155" s="98">
        <v>0</v>
      </c>
      <c r="AD155" s="98">
        <v>0</v>
      </c>
      <c r="AE155" s="98">
        <v>0</v>
      </c>
      <c r="AF155" s="138"/>
      <c r="AI155" s="276"/>
      <c r="AJ155" s="276"/>
      <c r="AK155" s="276"/>
      <c r="AL155" s="24"/>
      <c r="AM155" s="24"/>
      <c r="AN155" s="24"/>
    </row>
    <row r="156" spans="1:40" ht="3.65" customHeight="1" x14ac:dyDescent="0.35">
      <c r="A156" s="33"/>
      <c r="B156" s="24"/>
      <c r="C156" s="230"/>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98"/>
      <c r="AB156" s="98"/>
      <c r="AC156" s="7"/>
      <c r="AD156" s="98"/>
      <c r="AE156" s="7"/>
      <c r="AF156" s="138"/>
      <c r="AL156" s="24"/>
      <c r="AM156" s="24"/>
      <c r="AN156" s="24"/>
    </row>
    <row r="157" spans="1:40" x14ac:dyDescent="0.35">
      <c r="A157" s="44" t="s">
        <v>555</v>
      </c>
      <c r="B157" s="24" t="s">
        <v>71</v>
      </c>
      <c r="C157" s="230" t="s">
        <v>89</v>
      </c>
      <c r="D157" s="54">
        <v>13469</v>
      </c>
      <c r="E157" s="54">
        <v>5974</v>
      </c>
      <c r="F157" s="54">
        <v>-3260</v>
      </c>
      <c r="G157" s="54">
        <v>6512</v>
      </c>
      <c r="H157" s="54">
        <v>6452</v>
      </c>
      <c r="I157" s="54">
        <v>11061</v>
      </c>
      <c r="J157" s="54">
        <v>16059</v>
      </c>
      <c r="K157" s="54">
        <v>16694</v>
      </c>
      <c r="L157" s="54">
        <v>21011</v>
      </c>
      <c r="M157" s="54">
        <v>-29700</v>
      </c>
      <c r="N157" s="54">
        <v>-52906</v>
      </c>
      <c r="O157" s="54">
        <v>-51506</v>
      </c>
      <c r="P157" s="54">
        <v>-44481</v>
      </c>
      <c r="Q157" s="54">
        <v>-23472</v>
      </c>
      <c r="R157" s="54">
        <v>-43746</v>
      </c>
      <c r="S157" s="54">
        <v>-39857</v>
      </c>
      <c r="T157" s="54">
        <v>-37464</v>
      </c>
      <c r="U157" s="54">
        <v>-34960</v>
      </c>
      <c r="V157" s="54">
        <v>-5285</v>
      </c>
      <c r="W157" s="54">
        <v>2566</v>
      </c>
      <c r="X157" s="54">
        <v>-96277</v>
      </c>
      <c r="Y157" s="54">
        <v>-136108</v>
      </c>
      <c r="Z157" s="54">
        <v>-35061</v>
      </c>
      <c r="AA157" s="112">
        <v>21926</v>
      </c>
      <c r="AB157" s="112">
        <v>2421</v>
      </c>
      <c r="AC157" s="112">
        <v>-24775</v>
      </c>
      <c r="AD157" s="112">
        <v>-32974</v>
      </c>
      <c r="AE157" s="112">
        <v>-22866</v>
      </c>
      <c r="AF157" s="138"/>
      <c r="AI157" s="24"/>
      <c r="AJ157" s="24"/>
      <c r="AK157" s="24"/>
      <c r="AL157" s="24"/>
      <c r="AM157" s="24"/>
      <c r="AN157" s="24"/>
    </row>
    <row r="158" spans="1:40" x14ac:dyDescent="0.35">
      <c r="A158" s="39" t="s">
        <v>467</v>
      </c>
      <c r="B158" s="24"/>
      <c r="C158" s="229"/>
      <c r="D158" s="98">
        <f>'[1]Table 3'!I24</f>
        <v>11645</v>
      </c>
      <c r="E158" s="98">
        <f>'[1]Table 3'!J24</f>
        <v>5820</v>
      </c>
      <c r="F158" s="98">
        <f>'[1]Table 3'!K24</f>
        <v>-3164</v>
      </c>
      <c r="G158" s="98">
        <f>'[1]Table 3'!L24</f>
        <v>5088</v>
      </c>
      <c r="H158" s="98">
        <f>'[1]Table 3'!M24</f>
        <v>5749</v>
      </c>
      <c r="I158" s="98">
        <f>'[1]Table 3'!N24</f>
        <v>11892</v>
      </c>
      <c r="J158" s="98">
        <f>'[1]Table 3'!O24</f>
        <v>16094</v>
      </c>
      <c r="K158" s="98">
        <f>'[1]Table 3'!P24</f>
        <v>16365</v>
      </c>
      <c r="L158" s="98">
        <f>'[1]Table 3'!Q24</f>
        <v>20475</v>
      </c>
      <c r="M158" s="98">
        <f>'[1]Table 3'!R24</f>
        <v>-30445</v>
      </c>
      <c r="N158" s="98">
        <f>'[1]Table 3'!S24</f>
        <v>-54400</v>
      </c>
      <c r="O158" s="98">
        <f>'[1]Table 3'!T24</f>
        <v>-52802</v>
      </c>
      <c r="P158" s="98">
        <f>'[1]Table 3'!U24</f>
        <v>-45474</v>
      </c>
      <c r="Q158" s="98">
        <f>'[1]Table 3'!V24</f>
        <v>-24842</v>
      </c>
      <c r="R158" s="98">
        <f>'[1]Table 3'!W24</f>
        <v>-45390</v>
      </c>
      <c r="S158" s="98">
        <f>'[1]Table 3'!X24</f>
        <v>-42206</v>
      </c>
      <c r="T158" s="98">
        <f>'[1]Table 3'!Y24</f>
        <v>-39513</v>
      </c>
      <c r="U158" s="98">
        <f>'[1]Table 3'!Z24</f>
        <v>-36865</v>
      </c>
      <c r="V158" s="98">
        <f>'[1]Table 3'!AA24</f>
        <v>-6493</v>
      </c>
      <c r="W158" s="98">
        <f>'[1]Table 3'!AB24</f>
        <v>1350</v>
      </c>
      <c r="X158" s="98">
        <f>'[1]Table 3'!AC24</f>
        <v>-95844</v>
      </c>
      <c r="Y158" s="98">
        <f>'[1]Table 3'!AD24</f>
        <v>-136108</v>
      </c>
      <c r="Z158" s="98">
        <f>'[1]Table 3'!AE24</f>
        <v>-35061</v>
      </c>
      <c r="AA158" s="98">
        <f>'[1]Table 3'!AF24</f>
        <v>21926</v>
      </c>
      <c r="AB158" s="98">
        <v>2421</v>
      </c>
      <c r="AC158" s="98">
        <v>-24775</v>
      </c>
      <c r="AD158" s="98">
        <v>-32974</v>
      </c>
      <c r="AE158" s="98">
        <v>-22866</v>
      </c>
      <c r="AF158" s="138"/>
      <c r="AL158" s="24"/>
    </row>
    <row r="159" spans="1:40" x14ac:dyDescent="0.35">
      <c r="A159" s="39" t="s">
        <v>468</v>
      </c>
      <c r="B159" s="24"/>
      <c r="C159" s="229"/>
      <c r="D159" s="24">
        <f t="shared" ref="D159:AA159" si="5">D157-D158</f>
        <v>1824</v>
      </c>
      <c r="E159" s="24">
        <f t="shared" si="5"/>
        <v>154</v>
      </c>
      <c r="F159" s="24">
        <f t="shared" si="5"/>
        <v>-96</v>
      </c>
      <c r="G159" s="24">
        <f t="shared" si="5"/>
        <v>1424</v>
      </c>
      <c r="H159" s="24">
        <f t="shared" si="5"/>
        <v>703</v>
      </c>
      <c r="I159" s="24">
        <f t="shared" si="5"/>
        <v>-831</v>
      </c>
      <c r="J159" s="24">
        <f t="shared" si="5"/>
        <v>-35</v>
      </c>
      <c r="K159" s="24">
        <f t="shared" si="5"/>
        <v>329</v>
      </c>
      <c r="L159" s="24">
        <f t="shared" si="5"/>
        <v>536</v>
      </c>
      <c r="M159" s="24">
        <f t="shared" si="5"/>
        <v>745</v>
      </c>
      <c r="N159" s="24">
        <f t="shared" si="5"/>
        <v>1494</v>
      </c>
      <c r="O159" s="24">
        <f t="shared" si="5"/>
        <v>1296</v>
      </c>
      <c r="P159" s="24">
        <f t="shared" si="5"/>
        <v>993</v>
      </c>
      <c r="Q159" s="24">
        <f t="shared" si="5"/>
        <v>1370</v>
      </c>
      <c r="R159" s="24">
        <f t="shared" si="5"/>
        <v>1644</v>
      </c>
      <c r="S159" s="24">
        <f t="shared" si="5"/>
        <v>2349</v>
      </c>
      <c r="T159" s="24">
        <f t="shared" si="5"/>
        <v>2049</v>
      </c>
      <c r="U159" s="24">
        <f t="shared" si="5"/>
        <v>1905</v>
      </c>
      <c r="V159" s="24">
        <f t="shared" si="5"/>
        <v>1208</v>
      </c>
      <c r="W159" s="24">
        <f t="shared" si="5"/>
        <v>1216</v>
      </c>
      <c r="X159" s="24">
        <f t="shared" si="5"/>
        <v>-433</v>
      </c>
      <c r="Y159" s="24">
        <f t="shared" si="5"/>
        <v>0</v>
      </c>
      <c r="Z159" s="24">
        <f t="shared" si="5"/>
        <v>0</v>
      </c>
      <c r="AA159" s="98">
        <f t="shared" si="5"/>
        <v>0</v>
      </c>
      <c r="AB159" s="98">
        <v>0</v>
      </c>
      <c r="AC159" s="98">
        <v>0</v>
      </c>
      <c r="AD159" s="98">
        <v>0</v>
      </c>
      <c r="AE159" s="98">
        <v>0</v>
      </c>
      <c r="AF159" s="138"/>
      <c r="AL159" s="24"/>
    </row>
    <row r="160" spans="1:40" x14ac:dyDescent="0.35">
      <c r="C160" s="85"/>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98"/>
      <c r="AC160" s="98"/>
      <c r="AD160" s="98"/>
      <c r="AE160" s="7"/>
      <c r="AF160" s="138"/>
    </row>
    <row r="161" spans="1:71" s="138" customFormat="1" x14ac:dyDescent="0.35">
      <c r="A161" s="296" t="s">
        <v>556</v>
      </c>
      <c r="C161" s="85"/>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c r="AB161" s="98"/>
      <c r="AC161" s="98"/>
      <c r="AD161" s="98"/>
      <c r="AE161" s="7"/>
      <c r="AH161" s="9"/>
    </row>
    <row r="162" spans="1:71" s="138" customFormat="1" x14ac:dyDescent="0.35">
      <c r="A162" s="296" t="s">
        <v>557</v>
      </c>
      <c r="C162" s="85"/>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c r="AA162" s="139"/>
      <c r="AB162" s="98"/>
      <c r="AC162" s="98"/>
      <c r="AD162" s="98"/>
      <c r="AE162" s="7"/>
      <c r="AH162" s="9"/>
    </row>
    <row r="163" spans="1:71" s="138" customFormat="1" x14ac:dyDescent="0.35">
      <c r="A163" s="296" t="s">
        <v>558</v>
      </c>
      <c r="C163" s="85"/>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c r="AB163" s="98"/>
      <c r="AC163" s="98"/>
      <c r="AD163" s="98"/>
      <c r="AE163" s="7"/>
      <c r="AH163" s="9"/>
    </row>
    <row r="164" spans="1:71" s="138" customFormat="1" x14ac:dyDescent="0.35">
      <c r="A164" s="296" t="s">
        <v>559</v>
      </c>
      <c r="C164" s="85"/>
      <c r="S164" s="139"/>
      <c r="T164" s="139"/>
      <c r="U164" s="139"/>
      <c r="V164" s="139"/>
      <c r="W164" s="139"/>
      <c r="X164" s="139"/>
      <c r="Y164" s="139"/>
      <c r="AB164" s="7"/>
      <c r="AC164" s="7"/>
      <c r="AD164" s="7"/>
      <c r="AE164" s="7"/>
      <c r="AH164" s="9"/>
    </row>
    <row r="165" spans="1:71" s="138" customFormat="1" x14ac:dyDescent="0.35">
      <c r="A165" s="297" t="s">
        <v>856</v>
      </c>
      <c r="C165" s="85"/>
      <c r="S165" s="139"/>
      <c r="T165" s="139"/>
      <c r="U165" s="139"/>
      <c r="V165" s="139"/>
      <c r="W165" s="139"/>
      <c r="X165" s="139"/>
      <c r="Y165" s="139"/>
      <c r="AB165" s="7"/>
      <c r="AC165" s="7"/>
      <c r="AD165" s="7"/>
      <c r="AE165" s="7"/>
      <c r="AH165" s="9"/>
    </row>
    <row r="166" spans="1:71" s="138" customFormat="1" x14ac:dyDescent="0.35">
      <c r="A166" s="296" t="s">
        <v>560</v>
      </c>
      <c r="C166" s="85"/>
      <c r="S166" s="139"/>
      <c r="AB166" s="7"/>
      <c r="AC166" s="7"/>
      <c r="AD166" s="7"/>
      <c r="AE166" s="7"/>
      <c r="AH166" s="9"/>
    </row>
    <row r="167" spans="1:71" x14ac:dyDescent="0.35">
      <c r="A167" s="297" t="s">
        <v>561</v>
      </c>
      <c r="C167" s="85"/>
      <c r="S167" s="24"/>
      <c r="AB167" s="7"/>
      <c r="AC167" s="7"/>
      <c r="AD167" s="7"/>
      <c r="AE167" s="7"/>
      <c r="AF167" s="138"/>
    </row>
    <row r="168" spans="1:71" x14ac:dyDescent="0.35">
      <c r="C168" s="85"/>
      <c r="AB168" s="7"/>
      <c r="AC168" s="7"/>
      <c r="AD168" s="7"/>
      <c r="AE168" s="7"/>
      <c r="AF168" s="138"/>
    </row>
    <row r="169" spans="1:71" ht="4.4000000000000004" customHeight="1" x14ac:dyDescent="0.35">
      <c r="A169" s="19"/>
      <c r="B169" s="20"/>
      <c r="C169" s="211"/>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21"/>
      <c r="AC169" s="221"/>
      <c r="AD169" s="221"/>
      <c r="AE169" s="221"/>
      <c r="AF169" s="138"/>
      <c r="AG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K169" s="24"/>
      <c r="BL169" s="24"/>
      <c r="BM169" s="24"/>
      <c r="BN169" s="24"/>
      <c r="BO169" s="24"/>
      <c r="BP169" s="24"/>
      <c r="BQ169" s="24"/>
      <c r="BR169" s="24"/>
      <c r="BS169" s="24"/>
    </row>
    <row r="170" spans="1:71" s="104" customFormat="1" x14ac:dyDescent="0.35">
      <c r="A170" s="103" t="s">
        <v>562</v>
      </c>
      <c r="C170" s="228"/>
      <c r="AB170" s="246"/>
      <c r="AC170" s="246"/>
      <c r="AD170" s="246"/>
      <c r="AE170" s="246"/>
    </row>
    <row r="171" spans="1:71" ht="3.65" customHeight="1" x14ac:dyDescent="0.35">
      <c r="C171" s="85"/>
      <c r="AB171" s="7"/>
      <c r="AC171" s="7"/>
      <c r="AD171" s="7"/>
      <c r="AE171" s="7"/>
      <c r="AF171" s="138"/>
    </row>
    <row r="172" spans="1:71" s="44" customFormat="1" x14ac:dyDescent="0.35">
      <c r="A172" s="44" t="s">
        <v>563</v>
      </c>
      <c r="C172" s="212"/>
      <c r="AB172" s="113"/>
      <c r="AC172" s="113"/>
      <c r="AD172" s="113"/>
      <c r="AE172" s="113"/>
      <c r="AF172" s="138"/>
      <c r="AH172" s="9"/>
    </row>
    <row r="173" spans="1:71" ht="3.65" customHeight="1" x14ac:dyDescent="0.35">
      <c r="C173" s="85"/>
      <c r="AB173" s="7"/>
      <c r="AC173" s="7"/>
      <c r="AD173" s="7"/>
      <c r="AE173" s="7"/>
      <c r="AF173" s="138"/>
    </row>
    <row r="174" spans="1:71" s="44" customFormat="1" x14ac:dyDescent="0.35">
      <c r="A174" s="95" t="s">
        <v>564</v>
      </c>
      <c r="C174" s="212"/>
      <c r="D174" s="54">
        <v>112458</v>
      </c>
      <c r="E174" s="54">
        <v>107287</v>
      </c>
      <c r="F174" s="54">
        <v>99674</v>
      </c>
      <c r="G174" s="54">
        <v>104514</v>
      </c>
      <c r="H174" s="54">
        <v>111946</v>
      </c>
      <c r="I174" s="54">
        <v>125970</v>
      </c>
      <c r="J174" s="54">
        <v>145050</v>
      </c>
      <c r="K174" s="54">
        <v>165190</v>
      </c>
      <c r="L174" s="54">
        <v>187728</v>
      </c>
      <c r="M174" s="54">
        <v>214633</v>
      </c>
      <c r="N174" s="54">
        <v>218548</v>
      </c>
      <c r="O174" s="54">
        <v>214946</v>
      </c>
      <c r="P174" s="54">
        <v>221290</v>
      </c>
      <c r="Q174" s="54">
        <v>250777</v>
      </c>
      <c r="R174" s="54">
        <v>281767</v>
      </c>
      <c r="S174" s="54">
        <v>315649</v>
      </c>
      <c r="T174" s="54">
        <v>342130</v>
      </c>
      <c r="U174" s="54">
        <v>385442</v>
      </c>
      <c r="V174" s="54">
        <v>419001</v>
      </c>
      <c r="W174" s="54">
        <v>453237</v>
      </c>
      <c r="X174" s="54">
        <v>534131</v>
      </c>
      <c r="Y174" s="54">
        <v>547029</v>
      </c>
      <c r="Z174" s="54">
        <v>569668</v>
      </c>
      <c r="AA174" s="112">
        <v>585478</v>
      </c>
      <c r="AB174" s="112">
        <v>609862</v>
      </c>
      <c r="AC174" s="112">
        <v>617304</v>
      </c>
      <c r="AD174" s="112">
        <v>652233</v>
      </c>
      <c r="AE174" s="112">
        <v>685957</v>
      </c>
      <c r="AF174" s="138"/>
      <c r="AG174" s="118"/>
      <c r="AH174" s="9"/>
    </row>
    <row r="175" spans="1:71" x14ac:dyDescent="0.35">
      <c r="A175" s="39" t="s">
        <v>565</v>
      </c>
      <c r="B175" s="24" t="s">
        <v>71</v>
      </c>
      <c r="C175" s="230"/>
      <c r="D175" s="24">
        <v>3556</v>
      </c>
      <c r="E175" s="24">
        <v>1168</v>
      </c>
      <c r="F175" s="24">
        <v>2231</v>
      </c>
      <c r="G175" s="24">
        <v>2339</v>
      </c>
      <c r="H175" s="24">
        <v>1591</v>
      </c>
      <c r="I175" s="24">
        <v>1808</v>
      </c>
      <c r="J175" s="24">
        <v>2190</v>
      </c>
      <c r="K175" s="24">
        <v>1154</v>
      </c>
      <c r="L175" s="24">
        <v>1816</v>
      </c>
      <c r="M175" s="24">
        <v>1654</v>
      </c>
      <c r="N175" s="24">
        <v>1865</v>
      </c>
      <c r="O175" s="24">
        <v>2477</v>
      </c>
      <c r="P175" s="24">
        <v>2523</v>
      </c>
      <c r="Q175" s="24">
        <v>2094</v>
      </c>
      <c r="R175" s="24">
        <v>3844</v>
      </c>
      <c r="S175" s="24">
        <v>3156</v>
      </c>
      <c r="T175" s="24">
        <v>3638</v>
      </c>
      <c r="U175" s="24">
        <v>5140</v>
      </c>
      <c r="V175" s="24">
        <v>6783</v>
      </c>
      <c r="W175" s="24">
        <v>8521</v>
      </c>
      <c r="X175" s="24">
        <v>9453</v>
      </c>
      <c r="Y175" s="24">
        <v>62412</v>
      </c>
      <c r="Z175" s="24">
        <v>94763</v>
      </c>
      <c r="AA175" s="98">
        <v>89713</v>
      </c>
      <c r="AB175" s="98">
        <v>80472</v>
      </c>
      <c r="AC175" s="98">
        <v>58888</v>
      </c>
      <c r="AD175" s="98">
        <v>62046</v>
      </c>
      <c r="AE175" s="98">
        <v>63459</v>
      </c>
      <c r="AF175" s="138"/>
      <c r="AG175" s="118"/>
      <c r="AM175" s="24"/>
      <c r="AN175" s="24"/>
      <c r="AO175" s="24"/>
      <c r="AP175" s="24"/>
      <c r="AQ175" s="24"/>
      <c r="AR175" s="24"/>
      <c r="AV175" s="24"/>
      <c r="AW175" s="24"/>
      <c r="AX175" s="24"/>
      <c r="AY175" s="24"/>
      <c r="AZ175" s="24"/>
      <c r="BA175" s="24"/>
      <c r="BB175" s="24"/>
      <c r="BC175" s="24"/>
      <c r="BD175" s="24"/>
    </row>
    <row r="176" spans="1:71" x14ac:dyDescent="0.35">
      <c r="A176" s="39" t="s">
        <v>566</v>
      </c>
      <c r="B176" s="24" t="s">
        <v>71</v>
      </c>
      <c r="C176" s="230"/>
      <c r="D176" s="24">
        <v>14324</v>
      </c>
      <c r="E176" s="24">
        <v>18981</v>
      </c>
      <c r="F176" s="24">
        <v>19044</v>
      </c>
      <c r="G176" s="24">
        <v>18956</v>
      </c>
      <c r="H176" s="24">
        <v>18060</v>
      </c>
      <c r="I176" s="24">
        <v>20199</v>
      </c>
      <c r="J176" s="24">
        <v>21269</v>
      </c>
      <c r="K176" s="24">
        <v>22395</v>
      </c>
      <c r="L176" s="24">
        <v>21280</v>
      </c>
      <c r="M176" s="24">
        <v>21807</v>
      </c>
      <c r="N176" s="24">
        <v>24550</v>
      </c>
      <c r="O176" s="24">
        <v>26811</v>
      </c>
      <c r="P176" s="24">
        <v>31740</v>
      </c>
      <c r="Q176" s="24">
        <v>34472</v>
      </c>
      <c r="R176" s="24">
        <v>39591</v>
      </c>
      <c r="S176" s="24">
        <v>45818</v>
      </c>
      <c r="T176" s="24">
        <v>52007</v>
      </c>
      <c r="U176" s="24">
        <v>44917</v>
      </c>
      <c r="V176" s="24">
        <v>56057</v>
      </c>
      <c r="W176" s="24">
        <v>75394</v>
      </c>
      <c r="X176" s="24">
        <v>82045</v>
      </c>
      <c r="Y176" s="24">
        <v>81404</v>
      </c>
      <c r="Z176" s="24">
        <v>73119</v>
      </c>
      <c r="AA176" s="98">
        <v>74565</v>
      </c>
      <c r="AB176" s="98">
        <v>72270</v>
      </c>
      <c r="AC176" s="98">
        <v>79246</v>
      </c>
      <c r="AD176" s="98">
        <v>88757</v>
      </c>
      <c r="AE176" s="98">
        <v>97628</v>
      </c>
      <c r="AF176" s="138"/>
      <c r="AG176" s="118"/>
      <c r="AM176" s="24"/>
      <c r="AN176" s="24"/>
      <c r="AO176" s="24"/>
      <c r="AP176" s="24"/>
      <c r="AQ176" s="24"/>
      <c r="AR176" s="24"/>
      <c r="AV176" s="24"/>
      <c r="AW176" s="24"/>
      <c r="AX176" s="24"/>
      <c r="AY176" s="24"/>
      <c r="AZ176" s="24"/>
      <c r="BA176" s="24"/>
      <c r="BB176" s="24"/>
      <c r="BC176" s="24"/>
      <c r="BD176" s="24"/>
    </row>
    <row r="177" spans="1:56" x14ac:dyDescent="0.35">
      <c r="A177" s="57" t="s">
        <v>567</v>
      </c>
      <c r="B177" s="24" t="s">
        <v>71</v>
      </c>
      <c r="C177" s="230"/>
      <c r="D177" s="24"/>
      <c r="E177" s="24"/>
      <c r="F177" s="24"/>
      <c r="G177" s="24"/>
      <c r="H177" s="24"/>
      <c r="I177" s="24"/>
      <c r="J177" s="24"/>
      <c r="K177" s="24"/>
      <c r="L177" s="24">
        <v>3249</v>
      </c>
      <c r="M177" s="24">
        <v>3132</v>
      </c>
      <c r="N177" s="24">
        <v>3038</v>
      </c>
      <c r="O177" s="24">
        <v>2963</v>
      </c>
      <c r="P177" s="24">
        <v>2872</v>
      </c>
      <c r="Q177" s="24">
        <v>2486</v>
      </c>
      <c r="R177" s="24">
        <v>2502</v>
      </c>
      <c r="S177" s="24">
        <v>3146</v>
      </c>
      <c r="T177" s="24">
        <v>3839</v>
      </c>
      <c r="U177" s="24">
        <v>3896</v>
      </c>
      <c r="V177" s="24">
        <v>3856</v>
      </c>
      <c r="W177" s="24">
        <v>3603</v>
      </c>
      <c r="X177" s="24">
        <v>2474</v>
      </c>
      <c r="Y177" s="24">
        <v>2233</v>
      </c>
      <c r="Z177" s="24">
        <v>1826</v>
      </c>
      <c r="AA177" s="98">
        <v>1659</v>
      </c>
      <c r="AB177" s="98">
        <v>1561</v>
      </c>
      <c r="AC177" s="98">
        <v>1446</v>
      </c>
      <c r="AD177" s="98">
        <v>1325</v>
      </c>
      <c r="AE177" s="98">
        <v>1141</v>
      </c>
      <c r="AF177" s="138"/>
      <c r="AG177" s="118"/>
      <c r="AM177" s="24"/>
      <c r="AN177" s="24"/>
      <c r="AO177" s="24"/>
      <c r="AP177" s="24"/>
      <c r="AQ177" s="24"/>
      <c r="AR177" s="24"/>
      <c r="AU177" s="97"/>
      <c r="AV177" s="24"/>
      <c r="AW177" s="24"/>
      <c r="AX177" s="24"/>
      <c r="AY177" s="24"/>
      <c r="AZ177" s="24"/>
      <c r="BA177" s="24"/>
      <c r="BB177" s="24"/>
      <c r="BC177" s="24"/>
      <c r="BD177" s="24"/>
    </row>
    <row r="178" spans="1:56" x14ac:dyDescent="0.35">
      <c r="A178" s="57" t="s">
        <v>568</v>
      </c>
      <c r="B178" s="24" t="s">
        <v>71</v>
      </c>
      <c r="C178" s="230"/>
      <c r="D178" s="24"/>
      <c r="E178" s="24"/>
      <c r="F178" s="24"/>
      <c r="G178" s="24"/>
      <c r="H178" s="24"/>
      <c r="I178" s="24"/>
      <c r="J178" s="24"/>
      <c r="K178" s="24"/>
      <c r="L178" s="24"/>
      <c r="M178" s="24"/>
      <c r="N178" s="24"/>
      <c r="O178" s="24"/>
      <c r="P178" s="24"/>
      <c r="Q178" s="24"/>
      <c r="R178" s="24"/>
      <c r="S178" s="278"/>
      <c r="T178" s="278"/>
      <c r="U178" s="24">
        <v>36701</v>
      </c>
      <c r="V178" s="24">
        <v>40949</v>
      </c>
      <c r="W178" s="24">
        <v>51689</v>
      </c>
      <c r="X178" s="24">
        <v>52377</v>
      </c>
      <c r="Y178" s="24">
        <v>55485</v>
      </c>
      <c r="Z178" s="24">
        <v>51950</v>
      </c>
      <c r="AA178" s="98">
        <v>52273</v>
      </c>
      <c r="AB178" s="98">
        <v>53015</v>
      </c>
      <c r="AC178" s="98">
        <v>54825</v>
      </c>
      <c r="AD178" s="98">
        <v>56701</v>
      </c>
      <c r="AE178" s="98">
        <v>58658</v>
      </c>
      <c r="AF178" s="138"/>
      <c r="AG178" s="118"/>
      <c r="AM178" s="24"/>
      <c r="AN178" s="24"/>
      <c r="AO178" s="24"/>
      <c r="AP178" s="24"/>
      <c r="AQ178" s="24"/>
      <c r="AR178" s="24"/>
      <c r="AU178" s="97"/>
      <c r="AV178" s="24"/>
      <c r="AW178" s="24"/>
      <c r="AX178" s="24"/>
      <c r="AY178" s="24"/>
      <c r="AZ178" s="24"/>
      <c r="BA178" s="24"/>
      <c r="BB178" s="24"/>
      <c r="BC178" s="24"/>
      <c r="BD178" s="24"/>
    </row>
    <row r="179" spans="1:56" x14ac:dyDescent="0.35">
      <c r="A179" s="59" t="s">
        <v>569</v>
      </c>
      <c r="B179" s="24" t="s">
        <v>71</v>
      </c>
      <c r="C179" s="230"/>
      <c r="D179" s="24"/>
      <c r="E179" s="24"/>
      <c r="F179" s="24"/>
      <c r="G179" s="24"/>
      <c r="H179" s="24"/>
      <c r="I179" s="24"/>
      <c r="J179" s="24"/>
      <c r="K179" s="24"/>
      <c r="L179" s="24">
        <v>895</v>
      </c>
      <c r="M179" s="24">
        <v>811</v>
      </c>
      <c r="N179" s="24">
        <v>763</v>
      </c>
      <c r="O179" s="24">
        <v>711</v>
      </c>
      <c r="P179" s="24">
        <v>653</v>
      </c>
      <c r="Q179" s="24">
        <v>677</v>
      </c>
      <c r="R179" s="24">
        <v>604</v>
      </c>
      <c r="S179" s="24">
        <v>531</v>
      </c>
      <c r="T179" s="24">
        <v>411</v>
      </c>
      <c r="U179" s="24"/>
      <c r="V179" s="24"/>
      <c r="W179" s="24"/>
      <c r="X179" s="24"/>
      <c r="Y179" s="24"/>
      <c r="Z179" s="24"/>
      <c r="AA179" s="98"/>
      <c r="AB179" s="98"/>
      <c r="AC179" s="98"/>
      <c r="AD179" s="98"/>
      <c r="AE179" s="98"/>
      <c r="AF179" s="138"/>
      <c r="AG179" s="118"/>
      <c r="AM179" s="24"/>
      <c r="AN179" s="24"/>
      <c r="AO179" s="24"/>
      <c r="AP179" s="24"/>
      <c r="AQ179" s="24"/>
      <c r="AR179" s="24"/>
      <c r="AU179" s="97"/>
      <c r="AV179" s="24"/>
      <c r="AW179" s="24"/>
      <c r="AX179" s="24"/>
      <c r="AY179" s="24"/>
      <c r="AZ179" s="24"/>
      <c r="BA179" s="24"/>
      <c r="BB179" s="24"/>
      <c r="BC179" s="24"/>
      <c r="BD179" s="24"/>
    </row>
    <row r="180" spans="1:56" x14ac:dyDescent="0.35">
      <c r="A180" s="59" t="s">
        <v>570</v>
      </c>
      <c r="B180" s="24" t="s">
        <v>71</v>
      </c>
      <c r="C180" s="230"/>
      <c r="D180" s="24"/>
      <c r="E180" s="24"/>
      <c r="F180" s="24"/>
      <c r="G180" s="24"/>
      <c r="H180" s="24"/>
      <c r="I180" s="24"/>
      <c r="J180" s="24"/>
      <c r="K180" s="24"/>
      <c r="L180" s="24">
        <v>10566</v>
      </c>
      <c r="M180" s="24">
        <v>11463</v>
      </c>
      <c r="N180" s="24">
        <v>13709</v>
      </c>
      <c r="O180" s="24">
        <v>15551</v>
      </c>
      <c r="P180" s="24">
        <v>19400</v>
      </c>
      <c r="Q180" s="24">
        <v>21575</v>
      </c>
      <c r="R180" s="24">
        <v>25147</v>
      </c>
      <c r="S180" s="24">
        <v>30445</v>
      </c>
      <c r="T180" s="24">
        <v>36808</v>
      </c>
      <c r="U180" s="24"/>
      <c r="V180" s="24"/>
      <c r="W180" s="24"/>
      <c r="X180" s="24"/>
      <c r="Y180" s="24"/>
      <c r="Z180" s="24"/>
      <c r="AA180" s="98"/>
      <c r="AB180" s="98"/>
      <c r="AC180" s="98"/>
      <c r="AD180" s="98"/>
      <c r="AE180" s="98"/>
      <c r="AF180" s="138"/>
      <c r="AG180" s="118"/>
      <c r="AM180" s="24"/>
      <c r="AN180" s="24"/>
      <c r="AO180" s="24"/>
      <c r="AP180" s="24"/>
      <c r="AQ180" s="24"/>
      <c r="AR180" s="24"/>
      <c r="AU180" s="97"/>
      <c r="AV180" s="24"/>
      <c r="AW180" s="24"/>
      <c r="AX180" s="24"/>
      <c r="AY180" s="24"/>
      <c r="AZ180" s="24"/>
      <c r="BA180" s="24"/>
      <c r="BB180" s="24"/>
      <c r="BC180" s="24"/>
      <c r="BD180" s="24"/>
    </row>
    <row r="181" spans="1:56" ht="14.15" customHeight="1" x14ac:dyDescent="0.35">
      <c r="A181" s="57" t="s">
        <v>236</v>
      </c>
      <c r="B181" s="24" t="s">
        <v>71</v>
      </c>
      <c r="C181" s="230"/>
      <c r="D181" s="24"/>
      <c r="E181" s="24"/>
      <c r="F181" s="24"/>
      <c r="G181" s="24"/>
      <c r="H181" s="24"/>
      <c r="I181" s="24"/>
      <c r="J181" s="24"/>
      <c r="K181" s="24"/>
      <c r="L181" s="24">
        <v>6880</v>
      </c>
      <c r="M181" s="24">
        <v>6681</v>
      </c>
      <c r="N181" s="24">
        <v>7355</v>
      </c>
      <c r="O181" s="24">
        <v>7623</v>
      </c>
      <c r="P181" s="24">
        <v>8839</v>
      </c>
      <c r="Q181" s="24">
        <v>9759</v>
      </c>
      <c r="R181" s="24">
        <v>11566</v>
      </c>
      <c r="S181" s="24">
        <v>11931</v>
      </c>
      <c r="T181" s="24">
        <v>11186</v>
      </c>
      <c r="U181" s="24">
        <v>4611</v>
      </c>
      <c r="V181" s="24">
        <v>11657</v>
      </c>
      <c r="W181" s="24">
        <v>20366</v>
      </c>
      <c r="X181" s="24">
        <v>27500</v>
      </c>
      <c r="Y181" s="98">
        <v>23981</v>
      </c>
      <c r="Z181" s="98">
        <v>19745</v>
      </c>
      <c r="AA181" s="98">
        <v>21178</v>
      </c>
      <c r="AB181" s="98">
        <v>18512</v>
      </c>
      <c r="AC181" s="98">
        <v>24405</v>
      </c>
      <c r="AD181" s="98">
        <v>32269</v>
      </c>
      <c r="AE181" s="98">
        <v>39438</v>
      </c>
      <c r="AF181" s="138"/>
      <c r="AG181" s="118"/>
      <c r="AM181" s="24"/>
      <c r="AN181" s="24"/>
      <c r="AO181" s="24"/>
      <c r="AP181" s="24"/>
      <c r="AQ181" s="24"/>
      <c r="AR181" s="24"/>
      <c r="AU181" s="97"/>
      <c r="AV181" s="24"/>
      <c r="AW181" s="24"/>
      <c r="AX181" s="24"/>
      <c r="AY181" s="24"/>
      <c r="AZ181" s="24"/>
      <c r="BA181" s="24"/>
      <c r="BB181" s="24"/>
      <c r="BC181" s="24"/>
      <c r="BD181" s="24"/>
    </row>
    <row r="182" spans="1:56" x14ac:dyDescent="0.35">
      <c r="A182" s="57" t="s">
        <v>571</v>
      </c>
      <c r="B182" s="24" t="s">
        <v>71</v>
      </c>
      <c r="C182" s="230"/>
      <c r="D182" s="24"/>
      <c r="E182" s="24"/>
      <c r="F182" s="24"/>
      <c r="G182" s="24"/>
      <c r="H182" s="24"/>
      <c r="I182" s="24"/>
      <c r="J182" s="24"/>
      <c r="K182" s="24"/>
      <c r="L182" s="24">
        <v>-310</v>
      </c>
      <c r="M182" s="24">
        <v>-280</v>
      </c>
      <c r="N182" s="24">
        <v>-314</v>
      </c>
      <c r="O182" s="24">
        <v>-37</v>
      </c>
      <c r="P182" s="24">
        <v>-25</v>
      </c>
      <c r="Q182" s="24">
        <v>-24</v>
      </c>
      <c r="R182" s="24">
        <v>-228</v>
      </c>
      <c r="S182" s="24">
        <v>-235</v>
      </c>
      <c r="T182" s="24">
        <v>-237</v>
      </c>
      <c r="U182" s="24">
        <v>-291</v>
      </c>
      <c r="V182" s="24">
        <v>-405</v>
      </c>
      <c r="W182" s="24">
        <v>-264</v>
      </c>
      <c r="X182" s="24">
        <v>-307</v>
      </c>
      <c r="Y182" s="98">
        <v>-295</v>
      </c>
      <c r="Z182" s="98">
        <v>-402</v>
      </c>
      <c r="AA182" s="98">
        <v>-545</v>
      </c>
      <c r="AB182" s="98">
        <v>-818</v>
      </c>
      <c r="AC182" s="98">
        <v>-1430</v>
      </c>
      <c r="AD182" s="98">
        <v>-1538</v>
      </c>
      <c r="AE182" s="98">
        <v>-1610</v>
      </c>
      <c r="AF182" s="138"/>
      <c r="AG182" s="118"/>
      <c r="AM182" s="24"/>
      <c r="AN182" s="24"/>
      <c r="AO182" s="24"/>
      <c r="AP182" s="24"/>
      <c r="AQ182" s="24"/>
      <c r="AR182" s="24"/>
      <c r="AV182" s="24"/>
      <c r="AW182" s="24"/>
      <c r="AX182" s="24"/>
      <c r="AY182" s="24"/>
      <c r="AZ182" s="24"/>
      <c r="BA182" s="24"/>
      <c r="BB182" s="24"/>
      <c r="BC182" s="24"/>
      <c r="BD182" s="24"/>
    </row>
    <row r="183" spans="1:56" x14ac:dyDescent="0.35">
      <c r="A183" s="39" t="s">
        <v>572</v>
      </c>
      <c r="B183" s="24" t="s">
        <v>71</v>
      </c>
      <c r="C183" s="230"/>
      <c r="D183" s="24">
        <v>18380</v>
      </c>
      <c r="E183" s="24">
        <v>22996</v>
      </c>
      <c r="F183" s="24">
        <v>19649</v>
      </c>
      <c r="G183" s="24">
        <v>21805</v>
      </c>
      <c r="H183" s="24">
        <v>24188</v>
      </c>
      <c r="I183" s="24">
        <v>35022</v>
      </c>
      <c r="J183" s="24">
        <v>47328</v>
      </c>
      <c r="K183" s="24">
        <v>70770</v>
      </c>
      <c r="L183" s="24">
        <v>87067</v>
      </c>
      <c r="M183" s="24">
        <v>107127</v>
      </c>
      <c r="N183" s="24">
        <v>102910</v>
      </c>
      <c r="O183" s="24">
        <v>98675</v>
      </c>
      <c r="P183" s="24">
        <v>98492</v>
      </c>
      <c r="Q183" s="24">
        <v>111098</v>
      </c>
      <c r="R183" s="24">
        <v>117507</v>
      </c>
      <c r="S183" s="24">
        <v>136377</v>
      </c>
      <c r="T183" s="24">
        <v>149995</v>
      </c>
      <c r="U183" s="24">
        <v>193251</v>
      </c>
      <c r="V183" s="24">
        <v>190610</v>
      </c>
      <c r="W183" s="24">
        <v>187949</v>
      </c>
      <c r="X183" s="24">
        <v>239749</v>
      </c>
      <c r="Y183" s="98">
        <v>188815</v>
      </c>
      <c r="Z183" s="98">
        <v>214456</v>
      </c>
      <c r="AA183" s="98">
        <v>221182</v>
      </c>
      <c r="AB183" s="98">
        <v>240437</v>
      </c>
      <c r="AC183" s="98">
        <v>246483</v>
      </c>
      <c r="AD183" s="98">
        <v>253118</v>
      </c>
      <c r="AE183" s="98">
        <v>262737</v>
      </c>
      <c r="AF183" s="138"/>
      <c r="AG183" s="118"/>
      <c r="AM183" s="24"/>
      <c r="AN183" s="24"/>
      <c r="AO183" s="24"/>
      <c r="AP183" s="24"/>
      <c r="AQ183" s="24"/>
      <c r="AR183" s="24"/>
      <c r="AV183" s="24"/>
      <c r="AW183" s="24"/>
      <c r="AX183" s="24"/>
      <c r="AY183" s="24"/>
      <c r="AZ183" s="24"/>
      <c r="BA183" s="24"/>
      <c r="BB183" s="24"/>
      <c r="BC183" s="24"/>
      <c r="BD183" s="24"/>
    </row>
    <row r="184" spans="1:56" x14ac:dyDescent="0.35">
      <c r="A184" s="57" t="s">
        <v>479</v>
      </c>
      <c r="B184" s="24" t="s">
        <v>71</v>
      </c>
      <c r="C184" s="230"/>
      <c r="D184" s="24"/>
      <c r="E184" s="24"/>
      <c r="F184" s="24"/>
      <c r="G184" s="24"/>
      <c r="H184" s="24"/>
      <c r="I184" s="24"/>
      <c r="J184" s="24"/>
      <c r="K184" s="24"/>
      <c r="L184" s="24">
        <v>36260</v>
      </c>
      <c r="M184" s="24">
        <v>37827</v>
      </c>
      <c r="N184" s="24">
        <v>33345</v>
      </c>
      <c r="O184" s="24">
        <v>28002</v>
      </c>
      <c r="P184" s="24">
        <v>28654</v>
      </c>
      <c r="Q184" s="24">
        <v>32455</v>
      </c>
      <c r="R184" s="24">
        <v>36926</v>
      </c>
      <c r="S184" s="24">
        <v>42556</v>
      </c>
      <c r="T184" s="24">
        <v>35788</v>
      </c>
      <c r="U184" s="24">
        <v>61405</v>
      </c>
      <c r="V184" s="24">
        <v>49551</v>
      </c>
      <c r="W184" s="24">
        <v>34031</v>
      </c>
      <c r="X184" s="24">
        <v>75757</v>
      </c>
      <c r="Y184" s="98">
        <v>7611</v>
      </c>
      <c r="Z184" s="98">
        <v>9823</v>
      </c>
      <c r="AA184" s="98">
        <v>8544</v>
      </c>
      <c r="AB184" s="98">
        <v>6011</v>
      </c>
      <c r="AC184" s="98">
        <v>5461</v>
      </c>
      <c r="AD184" s="98">
        <v>5127</v>
      </c>
      <c r="AE184" s="98">
        <v>5007</v>
      </c>
      <c r="AF184" s="138"/>
      <c r="AG184" s="118"/>
      <c r="AM184" s="24"/>
      <c r="AN184" s="24"/>
      <c r="AO184" s="24"/>
      <c r="AP184" s="24"/>
      <c r="AQ184" s="24"/>
      <c r="AR184" s="24"/>
      <c r="AU184" s="97"/>
      <c r="AV184" s="24"/>
      <c r="AW184" s="24"/>
      <c r="AX184" s="24"/>
      <c r="AY184" s="24"/>
      <c r="AZ184" s="24"/>
      <c r="BA184" s="24"/>
      <c r="BB184" s="24"/>
      <c r="BC184" s="24"/>
      <c r="BD184" s="24"/>
    </row>
    <row r="185" spans="1:56" x14ac:dyDescent="0.35">
      <c r="A185" s="57" t="s">
        <v>834</v>
      </c>
      <c r="B185" s="24" t="s">
        <v>71</v>
      </c>
      <c r="C185" s="230"/>
      <c r="D185" s="24"/>
      <c r="E185" s="24"/>
      <c r="F185" s="24"/>
      <c r="G185" s="24"/>
      <c r="H185" s="24"/>
      <c r="I185" s="24"/>
      <c r="J185" s="24"/>
      <c r="K185" s="24"/>
      <c r="L185" s="24">
        <v>5480</v>
      </c>
      <c r="M185" s="24">
        <v>6183</v>
      </c>
      <c r="N185" s="24">
        <v>5601</v>
      </c>
      <c r="O185" s="24">
        <v>4813</v>
      </c>
      <c r="P185" s="24">
        <v>4798</v>
      </c>
      <c r="Q185" s="24">
        <v>5247</v>
      </c>
      <c r="R185" s="24">
        <v>5306</v>
      </c>
      <c r="S185" s="24">
        <v>5913</v>
      </c>
      <c r="T185" s="24">
        <v>12365.135</v>
      </c>
      <c r="U185" s="24">
        <v>11882.842000000001</v>
      </c>
      <c r="V185" s="24">
        <v>12493</v>
      </c>
      <c r="W185" s="24">
        <v>13028</v>
      </c>
      <c r="X185" s="24">
        <v>13214</v>
      </c>
      <c r="Y185" s="98">
        <v>12474</v>
      </c>
      <c r="Z185" s="98">
        <v>12715</v>
      </c>
      <c r="AA185" s="98">
        <v>23517</v>
      </c>
      <c r="AB185" s="98">
        <v>23819</v>
      </c>
      <c r="AC185" s="98">
        <v>23868</v>
      </c>
      <c r="AD185" s="98">
        <v>23868</v>
      </c>
      <c r="AE185" s="98">
        <v>23868</v>
      </c>
      <c r="AF185" s="138"/>
      <c r="AG185" s="118"/>
      <c r="AM185" s="24"/>
      <c r="AN185" s="24"/>
      <c r="AO185" s="24"/>
      <c r="AP185" s="24"/>
      <c r="AQ185" s="24"/>
      <c r="AR185" s="24"/>
      <c r="AU185" s="97"/>
      <c r="AV185" s="24"/>
      <c r="AW185" s="24"/>
      <c r="AX185" s="24"/>
      <c r="AY185" s="24"/>
      <c r="AZ185" s="24"/>
      <c r="BA185" s="24"/>
      <c r="BB185" s="24"/>
      <c r="BC185" s="24"/>
      <c r="BD185" s="24"/>
    </row>
    <row r="186" spans="1:56" x14ac:dyDescent="0.35">
      <c r="A186" s="57" t="s">
        <v>835</v>
      </c>
      <c r="B186" s="24" t="s">
        <v>71</v>
      </c>
      <c r="C186" s="230" t="s">
        <v>91</v>
      </c>
      <c r="D186" s="24"/>
      <c r="E186" s="24"/>
      <c r="F186" s="24"/>
      <c r="G186" s="24"/>
      <c r="H186" s="24"/>
      <c r="I186" s="24"/>
      <c r="J186" s="24"/>
      <c r="K186" s="24"/>
      <c r="L186" s="24"/>
      <c r="M186" s="24"/>
      <c r="N186" s="24"/>
      <c r="O186" s="24"/>
      <c r="P186" s="24"/>
      <c r="Q186" s="24"/>
      <c r="R186" s="24"/>
      <c r="S186" s="24"/>
      <c r="T186" s="24"/>
      <c r="U186" s="24"/>
      <c r="V186" s="24"/>
      <c r="W186" s="24"/>
      <c r="X186" s="24"/>
      <c r="Y186" s="98"/>
      <c r="Z186" s="98"/>
      <c r="AA186" s="98">
        <v>658</v>
      </c>
      <c r="AB186" s="98">
        <v>712</v>
      </c>
      <c r="AC186" s="98">
        <v>865</v>
      </c>
      <c r="AD186" s="98">
        <v>915</v>
      </c>
      <c r="AE186" s="98">
        <v>979</v>
      </c>
      <c r="AF186" s="138"/>
      <c r="AG186" s="118"/>
      <c r="AM186" s="24"/>
      <c r="AN186" s="24"/>
      <c r="AO186" s="24"/>
      <c r="AP186" s="24"/>
      <c r="AQ186" s="24"/>
      <c r="AR186" s="24"/>
      <c r="AU186" s="97"/>
      <c r="AV186" s="24"/>
      <c r="AW186" s="24"/>
      <c r="AX186" s="24"/>
      <c r="AY186" s="24"/>
      <c r="AZ186" s="24"/>
      <c r="BA186" s="24"/>
      <c r="BB186" s="24"/>
      <c r="BC186" s="24"/>
      <c r="BD186" s="24"/>
    </row>
    <row r="187" spans="1:56" x14ac:dyDescent="0.35">
      <c r="A187" s="57" t="s">
        <v>836</v>
      </c>
      <c r="B187" s="24" t="s">
        <v>71</v>
      </c>
      <c r="C187" s="230" t="s">
        <v>91</v>
      </c>
      <c r="D187" s="24"/>
      <c r="E187" s="24"/>
      <c r="F187" s="24"/>
      <c r="G187" s="24"/>
      <c r="H187" s="24"/>
      <c r="I187" s="24"/>
      <c r="J187" s="24"/>
      <c r="K187" s="24"/>
      <c r="L187" s="24"/>
      <c r="M187" s="24"/>
      <c r="N187" s="24"/>
      <c r="O187" s="24"/>
      <c r="P187" s="24"/>
      <c r="Q187" s="24"/>
      <c r="R187" s="24"/>
      <c r="S187" s="24"/>
      <c r="T187" s="24"/>
      <c r="U187" s="24"/>
      <c r="V187" s="24"/>
      <c r="W187" s="24"/>
      <c r="X187" s="24"/>
      <c r="Y187" s="98"/>
      <c r="Z187" s="98"/>
      <c r="AA187" s="98">
        <v>114805</v>
      </c>
      <c r="AB187" s="98">
        <v>122843</v>
      </c>
      <c r="AC187" s="98">
        <v>128929</v>
      </c>
      <c r="AD187" s="98">
        <v>135340</v>
      </c>
      <c r="AE187" s="98">
        <v>143560</v>
      </c>
      <c r="AF187" s="138"/>
      <c r="AG187" s="118"/>
      <c r="AM187" s="24"/>
      <c r="AN187" s="24"/>
      <c r="AO187" s="24"/>
      <c r="AP187" s="24"/>
      <c r="AQ187" s="24"/>
      <c r="AR187" s="24"/>
      <c r="AU187" s="97"/>
      <c r="AV187" s="24"/>
      <c r="AW187" s="24"/>
      <c r="AX187" s="24"/>
      <c r="AY187" s="24"/>
      <c r="AZ187" s="24"/>
      <c r="BA187" s="24"/>
      <c r="BB187" s="24"/>
      <c r="BC187" s="24"/>
      <c r="BD187" s="24"/>
    </row>
    <row r="188" spans="1:56" x14ac:dyDescent="0.35">
      <c r="A188" s="57" t="s">
        <v>837</v>
      </c>
      <c r="B188" s="24" t="s">
        <v>71</v>
      </c>
      <c r="C188" s="230" t="s">
        <v>91</v>
      </c>
      <c r="D188" s="24"/>
      <c r="E188" s="24"/>
      <c r="F188" s="24"/>
      <c r="G188" s="24"/>
      <c r="H188" s="24"/>
      <c r="I188" s="24"/>
      <c r="J188" s="24"/>
      <c r="K188" s="24"/>
      <c r="L188" s="24"/>
      <c r="M188" s="24"/>
      <c r="N188" s="24"/>
      <c r="O188" s="24"/>
      <c r="P188" s="24"/>
      <c r="Q188" s="24"/>
      <c r="R188" s="24"/>
      <c r="S188" s="24"/>
      <c r="T188" s="24"/>
      <c r="U188" s="24"/>
      <c r="V188" s="24"/>
      <c r="W188" s="24"/>
      <c r="X188" s="24"/>
      <c r="Y188" s="98"/>
      <c r="Z188" s="98"/>
      <c r="AA188" s="98">
        <v>58420</v>
      </c>
      <c r="AB188" s="98">
        <v>57567</v>
      </c>
      <c r="AC188" s="98">
        <v>58148</v>
      </c>
      <c r="AD188" s="98">
        <v>58738</v>
      </c>
      <c r="AE188" s="98">
        <v>59800</v>
      </c>
      <c r="AF188" s="138"/>
      <c r="AG188" s="118"/>
      <c r="AM188" s="24"/>
      <c r="AN188" s="24"/>
      <c r="AO188" s="24"/>
      <c r="AP188" s="24"/>
      <c r="AQ188" s="24"/>
      <c r="AR188" s="24"/>
      <c r="AU188" s="97"/>
      <c r="AV188" s="24"/>
      <c r="AW188" s="24"/>
      <c r="AX188" s="24"/>
      <c r="AY188" s="24"/>
      <c r="AZ188" s="24"/>
      <c r="BA188" s="24"/>
      <c r="BB188" s="24"/>
      <c r="BC188" s="24"/>
      <c r="BD188" s="24"/>
    </row>
    <row r="189" spans="1:56" x14ac:dyDescent="0.35">
      <c r="A189" s="57" t="s">
        <v>236</v>
      </c>
      <c r="B189" s="24" t="s">
        <v>71</v>
      </c>
      <c r="C189" s="230" t="s">
        <v>91</v>
      </c>
      <c r="D189" s="24"/>
      <c r="E189" s="24"/>
      <c r="F189" s="24"/>
      <c r="G189" s="24"/>
      <c r="H189" s="24"/>
      <c r="I189" s="24"/>
      <c r="J189" s="24"/>
      <c r="K189" s="24"/>
      <c r="L189" s="24">
        <v>45327</v>
      </c>
      <c r="M189" s="24">
        <v>63116</v>
      </c>
      <c r="N189" s="24">
        <v>63963</v>
      </c>
      <c r="O189" s="24">
        <v>65859</v>
      </c>
      <c r="P189" s="24">
        <v>65040</v>
      </c>
      <c r="Q189" s="24">
        <v>73395</v>
      </c>
      <c r="R189" s="24">
        <v>75276</v>
      </c>
      <c r="S189" s="24">
        <v>87907</v>
      </c>
      <c r="T189" s="24">
        <v>101841.86500000001</v>
      </c>
      <c r="U189" s="24">
        <v>119963.158</v>
      </c>
      <c r="V189" s="24">
        <v>128566</v>
      </c>
      <c r="W189" s="24">
        <v>140890</v>
      </c>
      <c r="X189" s="24">
        <v>150779</v>
      </c>
      <c r="Y189" s="98">
        <v>168729</v>
      </c>
      <c r="Z189" s="98">
        <v>191918</v>
      </c>
      <c r="AA189" s="98">
        <v>15236</v>
      </c>
      <c r="AB189" s="98">
        <v>29485</v>
      </c>
      <c r="AC189" s="98">
        <v>29212</v>
      </c>
      <c r="AD189" s="98">
        <v>29130</v>
      </c>
      <c r="AE189" s="98">
        <v>29524</v>
      </c>
      <c r="AF189" s="138"/>
      <c r="AG189" s="118"/>
      <c r="AM189" s="24"/>
      <c r="AN189" s="24"/>
      <c r="AO189" s="24"/>
      <c r="AP189" s="24"/>
      <c r="AQ189" s="24"/>
      <c r="AR189" s="24"/>
      <c r="AU189" s="97"/>
      <c r="AV189" s="24"/>
      <c r="AW189" s="24"/>
      <c r="AX189" s="24"/>
      <c r="AY189" s="24"/>
      <c r="AZ189" s="24"/>
      <c r="BA189" s="24"/>
      <c r="BB189" s="24"/>
      <c r="BC189" s="24"/>
      <c r="BD189" s="24"/>
    </row>
    <row r="190" spans="1:56" x14ac:dyDescent="0.35">
      <c r="A190" s="39" t="s">
        <v>573</v>
      </c>
      <c r="B190" s="24" t="s">
        <v>71</v>
      </c>
      <c r="C190" s="230"/>
      <c r="D190" s="24">
        <v>14387</v>
      </c>
      <c r="E190" s="24">
        <v>11518</v>
      </c>
      <c r="F190" s="24">
        <v>13881</v>
      </c>
      <c r="G190" s="24">
        <v>17033</v>
      </c>
      <c r="H190" s="24">
        <v>18548</v>
      </c>
      <c r="I190" s="24">
        <v>18758</v>
      </c>
      <c r="J190" s="24">
        <v>29636</v>
      </c>
      <c r="K190" s="24">
        <v>36707</v>
      </c>
      <c r="L190" s="24">
        <v>31694</v>
      </c>
      <c r="M190" s="24">
        <v>34440</v>
      </c>
      <c r="N190" s="24">
        <v>37149</v>
      </c>
      <c r="O190" s="24">
        <v>36628</v>
      </c>
      <c r="P190" s="24">
        <v>38497</v>
      </c>
      <c r="Q190" s="24">
        <v>44080</v>
      </c>
      <c r="R190" s="24">
        <v>45249</v>
      </c>
      <c r="S190" s="24">
        <v>46802</v>
      </c>
      <c r="T190" s="24">
        <v>49261</v>
      </c>
      <c r="U190" s="24">
        <v>50247</v>
      </c>
      <c r="V190" s="24">
        <v>53158</v>
      </c>
      <c r="W190" s="24">
        <v>56923</v>
      </c>
      <c r="X190" s="24">
        <v>75398</v>
      </c>
      <c r="Y190" s="98">
        <v>66855</v>
      </c>
      <c r="Z190" s="98">
        <v>74668</v>
      </c>
      <c r="AA190" s="98">
        <v>75253</v>
      </c>
      <c r="AB190" s="98">
        <v>82315</v>
      </c>
      <c r="AC190" s="98">
        <v>87471</v>
      </c>
      <c r="AD190" s="98">
        <v>93300</v>
      </c>
      <c r="AE190" s="98">
        <v>99300</v>
      </c>
      <c r="AF190" s="138"/>
      <c r="AG190" s="118"/>
      <c r="AM190" s="24"/>
      <c r="AN190" s="24"/>
      <c r="AO190" s="24"/>
      <c r="AP190" s="24"/>
      <c r="AQ190" s="24"/>
      <c r="AR190" s="24"/>
      <c r="AV190" s="24"/>
      <c r="AW190" s="24"/>
      <c r="AX190" s="24"/>
      <c r="AY190" s="24"/>
      <c r="AZ190" s="24"/>
      <c r="BA190" s="24"/>
      <c r="BB190" s="24"/>
      <c r="BC190" s="24"/>
      <c r="BD190" s="24"/>
    </row>
    <row r="191" spans="1:56" x14ac:dyDescent="0.35">
      <c r="A191" s="57" t="s">
        <v>574</v>
      </c>
      <c r="B191" s="24" t="s">
        <v>71</v>
      </c>
      <c r="C191" s="230"/>
      <c r="D191" s="24"/>
      <c r="E191" s="24"/>
      <c r="F191" s="24"/>
      <c r="G191" s="24"/>
      <c r="H191" s="24"/>
      <c r="I191" s="24"/>
      <c r="J191" s="24"/>
      <c r="K191" s="24"/>
      <c r="L191" s="24">
        <v>839</v>
      </c>
      <c r="M191" s="24">
        <v>1193</v>
      </c>
      <c r="N191" s="24">
        <v>837</v>
      </c>
      <c r="O191" s="24">
        <v>925</v>
      </c>
      <c r="P191" s="24">
        <v>1008</v>
      </c>
      <c r="Q191" s="24">
        <v>782</v>
      </c>
      <c r="R191" s="24">
        <v>817</v>
      </c>
      <c r="S191" s="24">
        <v>895</v>
      </c>
      <c r="T191" s="24">
        <v>1045</v>
      </c>
      <c r="U191" s="24">
        <v>1335</v>
      </c>
      <c r="V191" s="24">
        <v>1199</v>
      </c>
      <c r="W191" s="24">
        <v>1325</v>
      </c>
      <c r="X191" s="24">
        <v>2117</v>
      </c>
      <c r="Y191" s="98">
        <v>1145</v>
      </c>
      <c r="Z191" s="98">
        <v>1511</v>
      </c>
      <c r="AA191" s="98">
        <v>1478</v>
      </c>
      <c r="AB191" s="98">
        <v>1477</v>
      </c>
      <c r="AC191" s="98">
        <v>1470</v>
      </c>
      <c r="AD191" s="98">
        <v>1467</v>
      </c>
      <c r="AE191" s="98">
        <v>1478</v>
      </c>
      <c r="AF191" s="138"/>
      <c r="AG191" s="118"/>
      <c r="AM191" s="24"/>
      <c r="AN191" s="24"/>
      <c r="AO191" s="24"/>
      <c r="AP191" s="24"/>
      <c r="AQ191" s="24"/>
      <c r="AR191" s="24"/>
      <c r="AV191" s="24"/>
      <c r="AW191" s="24"/>
      <c r="AX191" s="24"/>
      <c r="AY191" s="24"/>
      <c r="AZ191" s="24"/>
      <c r="BA191" s="24"/>
      <c r="BB191" s="24"/>
      <c r="BC191" s="24"/>
      <c r="BD191" s="24"/>
    </row>
    <row r="192" spans="1:56" x14ac:dyDescent="0.35">
      <c r="A192" s="57" t="s">
        <v>575</v>
      </c>
      <c r="B192" s="24" t="s">
        <v>71</v>
      </c>
      <c r="C192" s="230"/>
      <c r="D192" s="24"/>
      <c r="E192" s="24"/>
      <c r="F192" s="24"/>
      <c r="G192" s="24"/>
      <c r="H192" s="24"/>
      <c r="I192" s="24"/>
      <c r="J192" s="24"/>
      <c r="K192" s="24"/>
      <c r="L192" s="24">
        <v>2602</v>
      </c>
      <c r="M192" s="24">
        <v>2677</v>
      </c>
      <c r="N192" s="24">
        <v>3156</v>
      </c>
      <c r="O192" s="24">
        <v>3024</v>
      </c>
      <c r="P192" s="24">
        <v>3033</v>
      </c>
      <c r="Q192" s="24">
        <v>3242</v>
      </c>
      <c r="R192" s="24">
        <v>3635</v>
      </c>
      <c r="S192" s="24">
        <v>4206</v>
      </c>
      <c r="T192" s="24">
        <v>5346</v>
      </c>
      <c r="U192" s="24">
        <v>5898</v>
      </c>
      <c r="V192" s="24">
        <v>5543</v>
      </c>
      <c r="W192" s="24">
        <v>5593</v>
      </c>
      <c r="X192" s="24">
        <v>5845</v>
      </c>
      <c r="Y192" s="98">
        <v>5581</v>
      </c>
      <c r="Z192" s="98">
        <v>5964</v>
      </c>
      <c r="AA192" s="98">
        <v>6298</v>
      </c>
      <c r="AB192" s="98">
        <v>6532</v>
      </c>
      <c r="AC192" s="98">
        <v>6708</v>
      </c>
      <c r="AD192" s="98">
        <v>6885</v>
      </c>
      <c r="AE192" s="98">
        <v>6850</v>
      </c>
      <c r="AF192" s="138"/>
      <c r="AG192" s="118"/>
      <c r="AM192" s="24"/>
      <c r="AN192" s="24"/>
      <c r="AO192" s="24"/>
      <c r="AP192" s="24"/>
      <c r="AQ192" s="24"/>
      <c r="AR192" s="24"/>
      <c r="AV192" s="24"/>
      <c r="AW192" s="24"/>
      <c r="AX192" s="24"/>
      <c r="AY192" s="24"/>
      <c r="AZ192" s="24"/>
      <c r="BA192" s="24"/>
      <c r="BB192" s="24"/>
      <c r="BC192" s="24"/>
      <c r="BD192" s="24"/>
    </row>
    <row r="193" spans="1:56" x14ac:dyDescent="0.35">
      <c r="A193" s="57" t="s">
        <v>576</v>
      </c>
      <c r="B193" s="24" t="s">
        <v>71</v>
      </c>
      <c r="C193" s="230"/>
      <c r="D193" s="24"/>
      <c r="E193" s="24"/>
      <c r="F193" s="24"/>
      <c r="G193" s="24"/>
      <c r="H193" s="24"/>
      <c r="I193" s="24">
        <v>10219</v>
      </c>
      <c r="J193" s="24">
        <v>10262</v>
      </c>
      <c r="K193" s="81">
        <v>10356</v>
      </c>
      <c r="L193" s="24">
        <v>17965</v>
      </c>
      <c r="M193" s="24">
        <v>17513</v>
      </c>
      <c r="N193" s="24">
        <v>16179</v>
      </c>
      <c r="O193" s="24">
        <v>17229</v>
      </c>
      <c r="P193" s="24">
        <v>18655</v>
      </c>
      <c r="Q193" s="24">
        <v>20491</v>
      </c>
      <c r="R193" s="24">
        <v>20352</v>
      </c>
      <c r="S193" s="24">
        <v>18710</v>
      </c>
      <c r="T193" s="24">
        <v>19494</v>
      </c>
      <c r="U193" s="24">
        <v>22221</v>
      </c>
      <c r="V193" s="24">
        <v>24259</v>
      </c>
      <c r="W193" s="24">
        <v>26366</v>
      </c>
      <c r="X193" s="24">
        <v>36029</v>
      </c>
      <c r="Y193" s="98">
        <v>31398</v>
      </c>
      <c r="Z193" s="98">
        <v>37011</v>
      </c>
      <c r="AA193" s="98">
        <v>37847</v>
      </c>
      <c r="AB193" s="98">
        <v>45685</v>
      </c>
      <c r="AC193" s="98">
        <v>50492</v>
      </c>
      <c r="AD193" s="98">
        <v>55137</v>
      </c>
      <c r="AE193" s="98">
        <v>59436</v>
      </c>
      <c r="AF193" s="138"/>
      <c r="AG193" s="118"/>
      <c r="AM193" s="24"/>
      <c r="AN193" s="24"/>
      <c r="AO193" s="24"/>
      <c r="AP193" s="24"/>
      <c r="AQ193" s="24"/>
      <c r="AR193" s="24"/>
      <c r="AV193" s="24"/>
      <c r="AW193" s="24"/>
      <c r="AX193" s="24"/>
      <c r="AY193" s="24"/>
      <c r="AZ193" s="24"/>
      <c r="BA193" s="24"/>
      <c r="BB193" s="24"/>
      <c r="BC193" s="24"/>
      <c r="BD193" s="24"/>
    </row>
    <row r="194" spans="1:56" x14ac:dyDescent="0.35">
      <c r="A194" s="57" t="s">
        <v>577</v>
      </c>
      <c r="B194" s="24" t="s">
        <v>71</v>
      </c>
      <c r="C194" s="230"/>
      <c r="D194" s="24"/>
      <c r="E194" s="24"/>
      <c r="F194" s="24"/>
      <c r="G194" s="24"/>
      <c r="H194" s="24"/>
      <c r="I194" s="24"/>
      <c r="J194" s="24"/>
      <c r="K194" s="24"/>
      <c r="L194" s="24"/>
      <c r="M194" s="24"/>
      <c r="N194" s="24"/>
      <c r="O194" s="24"/>
      <c r="P194" s="24"/>
      <c r="Q194" s="24">
        <v>2463</v>
      </c>
      <c r="R194" s="24">
        <v>2985</v>
      </c>
      <c r="S194" s="24">
        <v>4364</v>
      </c>
      <c r="T194" s="24">
        <v>4219</v>
      </c>
      <c r="U194" s="24">
        <v>3547</v>
      </c>
      <c r="V194" s="24">
        <v>3259</v>
      </c>
      <c r="W194" s="24">
        <v>4254</v>
      </c>
      <c r="X194" s="24">
        <v>4658</v>
      </c>
      <c r="Y194" s="98">
        <v>4208</v>
      </c>
      <c r="Z194" s="98">
        <v>4920</v>
      </c>
      <c r="AA194" s="98">
        <v>5960</v>
      </c>
      <c r="AB194" s="98">
        <v>6324</v>
      </c>
      <c r="AC194" s="98">
        <v>6815</v>
      </c>
      <c r="AD194" s="98">
        <v>7277</v>
      </c>
      <c r="AE194" s="98">
        <v>7658</v>
      </c>
      <c r="AF194" s="138"/>
      <c r="AG194" s="118"/>
      <c r="AM194" s="24"/>
      <c r="AN194" s="24"/>
      <c r="AO194" s="24"/>
      <c r="AP194" s="24"/>
      <c r="AQ194" s="24"/>
      <c r="AR194" s="24"/>
      <c r="AV194" s="24"/>
      <c r="AW194" s="24"/>
      <c r="AX194" s="24"/>
      <c r="AY194" s="24"/>
      <c r="AZ194" s="24"/>
      <c r="BA194" s="24"/>
      <c r="BB194" s="24"/>
      <c r="BC194" s="24"/>
      <c r="BD194" s="24"/>
    </row>
    <row r="195" spans="1:56" x14ac:dyDescent="0.35">
      <c r="A195" s="57" t="s">
        <v>236</v>
      </c>
      <c r="B195" s="24" t="s">
        <v>71</v>
      </c>
      <c r="C195" s="230"/>
      <c r="D195" s="24"/>
      <c r="E195" s="24"/>
      <c r="F195" s="24"/>
      <c r="G195" s="24"/>
      <c r="H195" s="24"/>
      <c r="I195" s="24">
        <v>4737</v>
      </c>
      <c r="J195" s="24">
        <v>4743</v>
      </c>
      <c r="K195" s="81">
        <v>10568</v>
      </c>
      <c r="L195" s="24">
        <v>12438</v>
      </c>
      <c r="M195" s="24">
        <v>15818</v>
      </c>
      <c r="N195" s="24">
        <v>20209</v>
      </c>
      <c r="O195" s="24">
        <v>18714</v>
      </c>
      <c r="P195" s="24">
        <v>19098</v>
      </c>
      <c r="Q195" s="24">
        <v>20291</v>
      </c>
      <c r="R195" s="24">
        <v>20123</v>
      </c>
      <c r="S195" s="24">
        <v>20132</v>
      </c>
      <c r="T195" s="24">
        <v>21031</v>
      </c>
      <c r="U195" s="24">
        <v>19360</v>
      </c>
      <c r="V195" s="24">
        <v>21893</v>
      </c>
      <c r="W195" s="24">
        <v>22255</v>
      </c>
      <c r="X195" s="24">
        <v>29957</v>
      </c>
      <c r="Y195" s="98">
        <v>27216</v>
      </c>
      <c r="Z195" s="98">
        <v>28475</v>
      </c>
      <c r="AA195" s="98">
        <v>27339</v>
      </c>
      <c r="AB195" s="98">
        <v>26508</v>
      </c>
      <c r="AC195" s="98">
        <v>26296</v>
      </c>
      <c r="AD195" s="98">
        <v>26939</v>
      </c>
      <c r="AE195" s="98">
        <v>28309</v>
      </c>
      <c r="AF195" s="138"/>
      <c r="AG195" s="118"/>
      <c r="AM195" s="24"/>
      <c r="AN195" s="24"/>
      <c r="AO195" s="24"/>
      <c r="AP195" s="24"/>
      <c r="AQ195" s="24"/>
      <c r="AR195" s="24"/>
      <c r="AV195" s="24"/>
      <c r="AW195" s="24"/>
      <c r="AX195" s="24"/>
      <c r="AY195" s="24"/>
      <c r="AZ195" s="24"/>
      <c r="BA195" s="24"/>
      <c r="BB195" s="24"/>
      <c r="BC195" s="24"/>
      <c r="BD195" s="24"/>
    </row>
    <row r="196" spans="1:56" x14ac:dyDescent="0.35">
      <c r="A196" s="57" t="s">
        <v>571</v>
      </c>
      <c r="B196" s="24" t="s">
        <v>71</v>
      </c>
      <c r="C196" s="230"/>
      <c r="D196" s="24"/>
      <c r="E196" s="24"/>
      <c r="F196" s="24"/>
      <c r="G196" s="24"/>
      <c r="H196" s="24"/>
      <c r="I196" s="24"/>
      <c r="J196" s="24"/>
      <c r="K196" s="24"/>
      <c r="L196" s="24">
        <v>-2149</v>
      </c>
      <c r="M196" s="24">
        <v>-2760</v>
      </c>
      <c r="N196" s="24">
        <v>-3232</v>
      </c>
      <c r="O196" s="24">
        <v>-3264</v>
      </c>
      <c r="P196" s="24">
        <v>-3297</v>
      </c>
      <c r="Q196" s="24">
        <v>-3189</v>
      </c>
      <c r="R196" s="24">
        <v>-2663</v>
      </c>
      <c r="S196" s="24">
        <v>-1505</v>
      </c>
      <c r="T196" s="24">
        <v>-1874</v>
      </c>
      <c r="U196" s="24">
        <v>-2114</v>
      </c>
      <c r="V196" s="24">
        <v>-2995</v>
      </c>
      <c r="W196" s="24">
        <v>-2870</v>
      </c>
      <c r="X196" s="24">
        <v>-3207</v>
      </c>
      <c r="Y196" s="98">
        <v>-2692</v>
      </c>
      <c r="Z196" s="98">
        <v>-3214</v>
      </c>
      <c r="AA196" s="98">
        <v>-3668</v>
      </c>
      <c r="AB196" s="98">
        <v>-4212</v>
      </c>
      <c r="AC196" s="98">
        <v>-4309</v>
      </c>
      <c r="AD196" s="98">
        <v>-4405</v>
      </c>
      <c r="AE196" s="98">
        <v>-4431</v>
      </c>
      <c r="AF196" s="138"/>
      <c r="AG196" s="118"/>
      <c r="AM196" s="24"/>
      <c r="AN196" s="24"/>
      <c r="AO196" s="24"/>
      <c r="AP196" s="24"/>
      <c r="AQ196" s="24"/>
      <c r="AR196" s="24"/>
      <c r="AV196" s="24"/>
      <c r="AW196" s="24"/>
      <c r="AX196" s="24"/>
      <c r="AY196" s="24"/>
      <c r="AZ196" s="24"/>
      <c r="BA196" s="24"/>
      <c r="BB196" s="24"/>
      <c r="BC196" s="24"/>
      <c r="BD196" s="24"/>
    </row>
    <row r="197" spans="1:56" x14ac:dyDescent="0.35">
      <c r="A197" s="39" t="s">
        <v>578</v>
      </c>
      <c r="B197" s="24" t="s">
        <v>71</v>
      </c>
      <c r="C197" s="230"/>
      <c r="D197" s="24">
        <v>61811</v>
      </c>
      <c r="E197" s="24">
        <v>52622</v>
      </c>
      <c r="F197" s="24">
        <v>44870</v>
      </c>
      <c r="G197" s="24">
        <v>44381</v>
      </c>
      <c r="H197" s="24">
        <v>49560</v>
      </c>
      <c r="I197" s="24">
        <v>50183</v>
      </c>
      <c r="J197" s="24">
        <v>44626</v>
      </c>
      <c r="K197" s="24">
        <v>34163</v>
      </c>
      <c r="L197" s="24"/>
      <c r="M197" s="24"/>
      <c r="N197" s="24"/>
      <c r="O197" s="24"/>
      <c r="P197" s="24"/>
      <c r="Q197" s="24"/>
      <c r="R197" s="24"/>
      <c r="S197" s="24"/>
      <c r="T197" s="24"/>
      <c r="U197" s="24"/>
      <c r="V197" s="24"/>
      <c r="W197" s="24"/>
      <c r="X197" s="24"/>
      <c r="Y197" s="24"/>
      <c r="Z197" s="24"/>
      <c r="AA197" s="269"/>
      <c r="AB197" s="98"/>
      <c r="AC197" s="98"/>
      <c r="AD197" s="98"/>
      <c r="AE197" s="98"/>
      <c r="AF197" s="138"/>
      <c r="AG197" s="118"/>
      <c r="AM197" s="24"/>
      <c r="AN197" s="24"/>
      <c r="AO197" s="24"/>
      <c r="AP197" s="24"/>
      <c r="AQ197" s="24"/>
      <c r="AR197" s="24"/>
      <c r="AV197" s="24"/>
      <c r="AW197" s="24"/>
      <c r="AX197" s="24"/>
      <c r="AY197" s="24"/>
      <c r="AZ197" s="24"/>
      <c r="BA197" s="24"/>
      <c r="BB197" s="24"/>
      <c r="BC197" s="24"/>
      <c r="BD197" s="24"/>
    </row>
    <row r="198" spans="1:56" x14ac:dyDescent="0.35">
      <c r="A198" s="57" t="s">
        <v>579</v>
      </c>
      <c r="B198" s="24" t="s">
        <v>71</v>
      </c>
      <c r="C198" s="230"/>
      <c r="D198" s="24"/>
      <c r="E198" s="24"/>
      <c r="F198" s="24"/>
      <c r="G198" s="24"/>
      <c r="H198" s="24"/>
      <c r="I198" s="24"/>
      <c r="J198" s="24"/>
      <c r="K198" s="24"/>
      <c r="L198" s="24">
        <v>22936</v>
      </c>
      <c r="M198" s="24">
        <v>25949</v>
      </c>
      <c r="N198" s="24">
        <v>22757</v>
      </c>
      <c r="O198" s="24">
        <v>18914</v>
      </c>
      <c r="P198" s="24">
        <v>21085</v>
      </c>
      <c r="Q198" s="24">
        <v>25072</v>
      </c>
      <c r="R198" s="24">
        <v>35956</v>
      </c>
      <c r="S198" s="24">
        <v>40216</v>
      </c>
      <c r="T198" s="24">
        <v>47223</v>
      </c>
      <c r="U198" s="24">
        <v>49671</v>
      </c>
      <c r="V198" s="24">
        <v>58382</v>
      </c>
      <c r="W198" s="24">
        <v>57286</v>
      </c>
      <c r="X198" s="24">
        <v>65344</v>
      </c>
      <c r="Y198" s="24">
        <v>61341</v>
      </c>
      <c r="Z198" s="24">
        <v>38225</v>
      </c>
      <c r="AA198" s="98">
        <v>42457</v>
      </c>
      <c r="AB198" s="98">
        <v>45563</v>
      </c>
      <c r="AC198" s="98">
        <v>49758</v>
      </c>
      <c r="AD198" s="98">
        <v>51971</v>
      </c>
      <c r="AE198" s="98">
        <v>53210</v>
      </c>
      <c r="AF198" s="138"/>
      <c r="AG198" s="118"/>
      <c r="AM198" s="24"/>
      <c r="AN198" s="24"/>
      <c r="AO198" s="24"/>
      <c r="AP198" s="24"/>
      <c r="AQ198" s="24"/>
      <c r="AR198" s="24"/>
      <c r="AV198" s="24"/>
      <c r="AW198" s="24"/>
      <c r="AX198" s="24"/>
      <c r="AY198" s="24"/>
      <c r="AZ198" s="24"/>
      <c r="BA198" s="24"/>
      <c r="BB198" s="24"/>
      <c r="BC198" s="24"/>
      <c r="BD198" s="24"/>
    </row>
    <row r="199" spans="1:56" x14ac:dyDescent="0.35">
      <c r="A199" s="57" t="s">
        <v>580</v>
      </c>
      <c r="B199" s="24" t="s">
        <v>71</v>
      </c>
      <c r="C199" s="230"/>
      <c r="D199" s="24"/>
      <c r="E199" s="24"/>
      <c r="F199" s="24"/>
      <c r="G199" s="24"/>
      <c r="H199" s="24"/>
      <c r="I199" s="24"/>
      <c r="J199" s="24"/>
      <c r="K199" s="24"/>
      <c r="L199" s="24">
        <v>223</v>
      </c>
      <c r="M199" s="24">
        <v>261</v>
      </c>
      <c r="N199" s="24">
        <v>274</v>
      </c>
      <c r="O199" s="24">
        <v>317</v>
      </c>
      <c r="P199" s="24">
        <v>313</v>
      </c>
      <c r="Q199" s="24">
        <v>300</v>
      </c>
      <c r="R199" s="24">
        <v>324</v>
      </c>
      <c r="S199" s="24">
        <v>304</v>
      </c>
      <c r="T199" s="24">
        <v>289</v>
      </c>
      <c r="U199" s="24">
        <v>12</v>
      </c>
      <c r="V199" s="24">
        <v>109</v>
      </c>
      <c r="W199" s="24">
        <v>3519</v>
      </c>
      <c r="X199" s="24">
        <v>3424</v>
      </c>
      <c r="Y199" s="24">
        <v>3642</v>
      </c>
      <c r="Z199" s="24">
        <v>3890</v>
      </c>
      <c r="AA199" s="98">
        <v>5310</v>
      </c>
      <c r="AB199" s="98">
        <v>5679</v>
      </c>
      <c r="AC199" s="98">
        <v>5528</v>
      </c>
      <c r="AD199" s="98">
        <v>5545</v>
      </c>
      <c r="AE199" s="98">
        <v>5550</v>
      </c>
      <c r="AF199" s="138"/>
      <c r="AG199" s="118"/>
      <c r="AM199" s="24"/>
      <c r="AN199" s="24"/>
      <c r="AO199" s="24"/>
      <c r="AP199" s="24"/>
      <c r="AQ199" s="24"/>
      <c r="AR199" s="24"/>
      <c r="AV199" s="24"/>
      <c r="AW199" s="24"/>
      <c r="AX199" s="24"/>
      <c r="AY199" s="24"/>
      <c r="AZ199" s="24"/>
      <c r="BA199" s="24"/>
      <c r="BB199" s="24"/>
      <c r="BC199" s="24"/>
      <c r="BD199" s="24"/>
    </row>
    <row r="200" spans="1:56" x14ac:dyDescent="0.35">
      <c r="A200" s="57" t="s">
        <v>581</v>
      </c>
      <c r="B200" s="24" t="s">
        <v>71</v>
      </c>
      <c r="C200" s="230"/>
      <c r="D200" s="24"/>
      <c r="E200" s="24"/>
      <c r="F200" s="24"/>
      <c r="G200" s="24"/>
      <c r="H200" s="24"/>
      <c r="I200" s="24"/>
      <c r="J200" s="24"/>
      <c r="K200" s="24"/>
      <c r="L200" s="24">
        <v>22713</v>
      </c>
      <c r="M200" s="24">
        <v>23397</v>
      </c>
      <c r="N200" s="24">
        <v>29043</v>
      </c>
      <c r="O200" s="24">
        <v>31125</v>
      </c>
      <c r="P200" s="24">
        <v>28640</v>
      </c>
      <c r="Q200" s="24">
        <v>33661</v>
      </c>
      <c r="R200" s="24">
        <v>39296</v>
      </c>
      <c r="S200" s="24">
        <v>42976</v>
      </c>
      <c r="T200" s="24">
        <v>39718</v>
      </c>
      <c r="U200" s="24">
        <v>42204</v>
      </c>
      <c r="V200" s="24">
        <v>53903</v>
      </c>
      <c r="W200" s="24">
        <v>63644</v>
      </c>
      <c r="X200" s="24">
        <v>58717</v>
      </c>
      <c r="Y200" s="24">
        <v>82561</v>
      </c>
      <c r="Z200" s="24">
        <v>70548</v>
      </c>
      <c r="AA200" s="98">
        <v>76997</v>
      </c>
      <c r="AB200" s="98">
        <v>83127</v>
      </c>
      <c r="AC200" s="98">
        <v>89929</v>
      </c>
      <c r="AD200" s="98">
        <v>97495</v>
      </c>
      <c r="AE200" s="98">
        <v>104072</v>
      </c>
      <c r="AF200" s="138"/>
      <c r="AG200" s="118"/>
      <c r="AM200" s="24"/>
      <c r="AN200" s="24"/>
      <c r="AO200" s="24"/>
      <c r="AP200" s="24"/>
      <c r="AQ200" s="24"/>
      <c r="AR200" s="24"/>
      <c r="AV200" s="24"/>
      <c r="AW200" s="24"/>
      <c r="AX200" s="24"/>
      <c r="AY200" s="24"/>
      <c r="AZ200" s="24"/>
      <c r="BA200" s="24"/>
      <c r="BB200" s="24"/>
      <c r="BC200" s="24"/>
      <c r="BD200" s="24"/>
    </row>
    <row r="201" spans="1:56" ht="3.65" customHeight="1" x14ac:dyDescent="0.35">
      <c r="C201" s="85"/>
      <c r="AA201" s="270"/>
      <c r="AB201" s="7"/>
      <c r="AC201" s="7"/>
      <c r="AD201" s="7"/>
      <c r="AE201" s="7"/>
      <c r="AF201" s="138"/>
      <c r="AG201" s="118"/>
    </row>
    <row r="202" spans="1:56" x14ac:dyDescent="0.35">
      <c r="A202" s="95" t="s">
        <v>582</v>
      </c>
      <c r="B202" s="24" t="s">
        <v>71</v>
      </c>
      <c r="C202" s="230" t="s">
        <v>72</v>
      </c>
      <c r="D202" s="54">
        <v>59990</v>
      </c>
      <c r="E202" s="54">
        <v>34167</v>
      </c>
      <c r="F202" s="54">
        <v>35640</v>
      </c>
      <c r="G202" s="54">
        <v>36218</v>
      </c>
      <c r="H202" s="54">
        <v>40491</v>
      </c>
      <c r="I202" s="54">
        <v>42374</v>
      </c>
      <c r="J202" s="54">
        <v>45609</v>
      </c>
      <c r="K202" s="54">
        <v>47871</v>
      </c>
      <c r="L202" s="54">
        <v>88930</v>
      </c>
      <c r="M202" s="54">
        <v>93521</v>
      </c>
      <c r="N202" s="54">
        <v>101230</v>
      </c>
      <c r="O202" s="54">
        <v>105423</v>
      </c>
      <c r="P202" s="54">
        <v>111121</v>
      </c>
      <c r="Q202" s="54">
        <v>110074</v>
      </c>
      <c r="R202" s="54">
        <v>114286</v>
      </c>
      <c r="S202" s="54">
        <v>118779</v>
      </c>
      <c r="T202" s="54">
        <v>124354</v>
      </c>
      <c r="U202" s="54">
        <v>138328</v>
      </c>
      <c r="V202" s="54">
        <v>144048</v>
      </c>
      <c r="W202" s="54">
        <v>150989</v>
      </c>
      <c r="X202" s="54">
        <v>175666</v>
      </c>
      <c r="Y202" s="54">
        <v>180694</v>
      </c>
      <c r="Z202" s="54">
        <v>193969</v>
      </c>
      <c r="AA202" s="112">
        <v>204923</v>
      </c>
      <c r="AB202" s="112">
        <v>212993</v>
      </c>
      <c r="AC202" s="112">
        <v>223320</v>
      </c>
      <c r="AD202" s="112">
        <v>229564</v>
      </c>
      <c r="AE202" s="112">
        <v>238342</v>
      </c>
      <c r="AF202" s="138"/>
      <c r="AG202" s="118"/>
      <c r="AM202" s="24"/>
      <c r="AN202" s="24"/>
      <c r="AO202" s="24"/>
      <c r="AP202" s="24"/>
      <c r="AQ202" s="24"/>
      <c r="AR202" s="24"/>
      <c r="AV202" s="24"/>
      <c r="AW202" s="24"/>
      <c r="AX202" s="24"/>
      <c r="AY202" s="24"/>
      <c r="AZ202" s="24"/>
      <c r="BA202" s="24"/>
      <c r="BB202" s="24"/>
      <c r="BC202" s="24"/>
      <c r="BD202" s="24"/>
    </row>
    <row r="203" spans="1:56" x14ac:dyDescent="0.35">
      <c r="A203" s="39" t="s">
        <v>583</v>
      </c>
      <c r="B203" s="24" t="s">
        <v>71</v>
      </c>
      <c r="C203" s="230"/>
      <c r="D203" s="24">
        <v>58138</v>
      </c>
      <c r="E203" s="54"/>
      <c r="F203" s="54"/>
      <c r="G203" s="54"/>
      <c r="H203" s="54"/>
      <c r="I203" s="54"/>
      <c r="J203" s="54"/>
      <c r="K203" s="54"/>
      <c r="L203" s="54"/>
      <c r="M203" s="54"/>
      <c r="N203" s="54"/>
      <c r="O203" s="54"/>
      <c r="P203" s="54"/>
      <c r="Q203" s="54"/>
      <c r="R203" s="54"/>
      <c r="S203" s="54"/>
      <c r="T203" s="54"/>
      <c r="U203" s="54"/>
      <c r="V203" s="54"/>
      <c r="W203" s="54"/>
      <c r="X203" s="54"/>
      <c r="Y203" s="54"/>
      <c r="Z203" s="54"/>
      <c r="AA203" s="267"/>
      <c r="AB203" s="112"/>
      <c r="AC203" s="112"/>
      <c r="AD203" s="112"/>
      <c r="AE203" s="112"/>
      <c r="AF203" s="138"/>
      <c r="AG203" s="118"/>
      <c r="AM203" s="24"/>
      <c r="AN203" s="24"/>
      <c r="AO203" s="24"/>
      <c r="AP203" s="24"/>
      <c r="AQ203" s="24"/>
      <c r="AR203" s="24"/>
      <c r="AV203" s="24"/>
      <c r="AW203" s="24"/>
      <c r="AX203" s="24"/>
      <c r="AY203" s="24"/>
      <c r="AZ203" s="24"/>
      <c r="BA203" s="24"/>
      <c r="BB203" s="24"/>
      <c r="BC203" s="24"/>
      <c r="BD203" s="24"/>
    </row>
    <row r="204" spans="1:56" x14ac:dyDescent="0.35">
      <c r="A204" s="39" t="s">
        <v>584</v>
      </c>
      <c r="B204" s="24" t="s">
        <v>71</v>
      </c>
      <c r="C204" s="230"/>
      <c r="D204" s="24">
        <v>4097</v>
      </c>
      <c r="E204" s="24">
        <v>4553</v>
      </c>
      <c r="F204" s="24">
        <v>4625</v>
      </c>
      <c r="G204" s="24">
        <v>4799</v>
      </c>
      <c r="H204" s="24">
        <v>5196</v>
      </c>
      <c r="I204" s="24">
        <v>6140</v>
      </c>
      <c r="J204" s="24">
        <v>6095</v>
      </c>
      <c r="K204" s="24">
        <v>6842</v>
      </c>
      <c r="L204" s="24">
        <v>7814</v>
      </c>
      <c r="M204" s="24">
        <v>8398</v>
      </c>
      <c r="N204" s="24">
        <v>8562</v>
      </c>
      <c r="O204" s="24">
        <v>8687</v>
      </c>
      <c r="P204" s="24">
        <v>8648</v>
      </c>
      <c r="Q204" s="24">
        <v>8918</v>
      </c>
      <c r="R204" s="24">
        <v>9331</v>
      </c>
      <c r="S204" s="24">
        <v>9940</v>
      </c>
      <c r="T204" s="24">
        <v>10620</v>
      </c>
      <c r="U204" s="24">
        <v>11002</v>
      </c>
      <c r="V204" s="24">
        <v>11627</v>
      </c>
      <c r="W204" s="24">
        <v>11831</v>
      </c>
      <c r="X204" s="24">
        <v>11715</v>
      </c>
      <c r="Y204" s="24">
        <v>12068</v>
      </c>
      <c r="Z204" s="24">
        <v>12719</v>
      </c>
      <c r="AA204" s="98">
        <v>13475</v>
      </c>
      <c r="AB204" s="98">
        <v>13509</v>
      </c>
      <c r="AC204" s="98">
        <v>13573</v>
      </c>
      <c r="AD204" s="98">
        <v>13413</v>
      </c>
      <c r="AE204" s="98">
        <v>13506</v>
      </c>
      <c r="AF204" s="138"/>
      <c r="AG204" s="118"/>
      <c r="AM204" s="24"/>
      <c r="AN204" s="24"/>
      <c r="AO204" s="24"/>
      <c r="AP204" s="24"/>
      <c r="AQ204" s="24"/>
      <c r="AR204" s="24"/>
      <c r="AV204" s="24"/>
      <c r="AW204" s="24"/>
      <c r="AX204" s="24"/>
      <c r="AY204" s="24"/>
      <c r="AZ204" s="24"/>
      <c r="BA204" s="24"/>
      <c r="BB204" s="24"/>
      <c r="BC204" s="24"/>
      <c r="BD204" s="24"/>
    </row>
    <row r="205" spans="1:56" x14ac:dyDescent="0.35">
      <c r="A205" s="39" t="s">
        <v>494</v>
      </c>
      <c r="B205" s="24" t="s">
        <v>71</v>
      </c>
      <c r="C205" s="230"/>
      <c r="D205" s="24">
        <v>12136</v>
      </c>
      <c r="E205" s="24">
        <v>12116</v>
      </c>
      <c r="F205" s="24">
        <v>12392</v>
      </c>
      <c r="G205" s="24">
        <v>13476</v>
      </c>
      <c r="H205" s="24">
        <v>14152</v>
      </c>
      <c r="I205" s="24">
        <v>14195</v>
      </c>
      <c r="J205" s="24">
        <v>15077</v>
      </c>
      <c r="K205" s="24">
        <v>16589</v>
      </c>
      <c r="L205" s="24">
        <v>17755</v>
      </c>
      <c r="M205" s="24">
        <v>19417</v>
      </c>
      <c r="N205" s="24">
        <v>21437</v>
      </c>
      <c r="O205" s="24">
        <v>22448</v>
      </c>
      <c r="P205" s="24">
        <v>23339</v>
      </c>
      <c r="Q205" s="24">
        <v>23500</v>
      </c>
      <c r="R205" s="24">
        <v>24723</v>
      </c>
      <c r="S205" s="24">
        <v>25639</v>
      </c>
      <c r="T205" s="24">
        <v>25547</v>
      </c>
      <c r="U205" s="24">
        <v>25693</v>
      </c>
      <c r="V205" s="24">
        <v>26441</v>
      </c>
      <c r="W205" s="24">
        <v>27275</v>
      </c>
      <c r="X205" s="24">
        <v>43419</v>
      </c>
      <c r="Y205" s="24">
        <v>43314</v>
      </c>
      <c r="Z205" s="24">
        <v>45845</v>
      </c>
      <c r="AA205" s="98">
        <v>49215</v>
      </c>
      <c r="AB205" s="98">
        <v>50520</v>
      </c>
      <c r="AC205" s="98">
        <v>53535</v>
      </c>
      <c r="AD205" s="98">
        <v>54990</v>
      </c>
      <c r="AE205" s="98">
        <v>56979</v>
      </c>
      <c r="AF205" s="138"/>
      <c r="AG205" s="118"/>
      <c r="AM205" s="24"/>
      <c r="AN205" s="24"/>
      <c r="AO205" s="24"/>
      <c r="AP205" s="24"/>
      <c r="AQ205" s="24"/>
      <c r="AR205" s="24"/>
      <c r="AV205" s="24"/>
      <c r="AW205" s="24"/>
      <c r="AX205" s="24"/>
      <c r="AY205" s="24"/>
      <c r="AZ205" s="24"/>
      <c r="BA205" s="24"/>
      <c r="BB205" s="24"/>
      <c r="BC205" s="24"/>
      <c r="BD205" s="24"/>
    </row>
    <row r="206" spans="1:56" x14ac:dyDescent="0.35">
      <c r="A206" s="39" t="s">
        <v>585</v>
      </c>
      <c r="B206" s="24" t="s">
        <v>71</v>
      </c>
      <c r="C206" s="230" t="s">
        <v>586</v>
      </c>
      <c r="D206" s="24"/>
      <c r="E206" s="24">
        <v>10865</v>
      </c>
      <c r="F206" s="24">
        <v>11765</v>
      </c>
      <c r="G206" s="24">
        <v>7555</v>
      </c>
      <c r="H206" s="24">
        <v>8122</v>
      </c>
      <c r="I206" s="24">
        <v>8209</v>
      </c>
      <c r="J206" s="24">
        <v>9064</v>
      </c>
      <c r="K206" s="24">
        <v>10247</v>
      </c>
      <c r="L206" s="24">
        <v>42122</v>
      </c>
      <c r="M206" s="24">
        <v>44368</v>
      </c>
      <c r="N206" s="24">
        <v>47697</v>
      </c>
      <c r="O206" s="24">
        <v>50556</v>
      </c>
      <c r="P206" s="24">
        <v>52824</v>
      </c>
      <c r="Q206" s="24">
        <v>52916</v>
      </c>
      <c r="R206" s="24">
        <v>54293</v>
      </c>
      <c r="S206" s="24">
        <v>56339</v>
      </c>
      <c r="T206" s="24">
        <v>60295</v>
      </c>
      <c r="U206" s="24">
        <v>73585</v>
      </c>
      <c r="V206" s="24">
        <v>77553</v>
      </c>
      <c r="W206" s="24">
        <v>81955</v>
      </c>
      <c r="X206" s="24">
        <v>88973</v>
      </c>
      <c r="Y206" s="24">
        <v>92183</v>
      </c>
      <c r="Z206" s="24">
        <v>99421</v>
      </c>
      <c r="AA206" s="98">
        <v>104601</v>
      </c>
      <c r="AB206" s="98">
        <v>110669</v>
      </c>
      <c r="AC206" s="98">
        <v>117827</v>
      </c>
      <c r="AD206" s="98">
        <v>122206</v>
      </c>
      <c r="AE206" s="98">
        <v>128345</v>
      </c>
      <c r="AF206" s="138"/>
      <c r="AG206" s="118"/>
      <c r="AM206" s="24"/>
      <c r="AN206" s="24"/>
      <c r="AO206" s="24"/>
      <c r="AP206" s="24"/>
      <c r="AQ206" s="24"/>
      <c r="AR206" s="24"/>
      <c r="AV206" s="24"/>
      <c r="AW206" s="24"/>
      <c r="AX206" s="24"/>
      <c r="AY206" s="24"/>
      <c r="AZ206" s="24"/>
      <c r="BA206" s="24"/>
      <c r="BB206" s="24"/>
      <c r="BC206" s="24"/>
      <c r="BD206" s="24"/>
    </row>
    <row r="207" spans="1:56" x14ac:dyDescent="0.35">
      <c r="A207" s="57" t="s">
        <v>493</v>
      </c>
      <c r="B207" s="24" t="s">
        <v>71</v>
      </c>
      <c r="C207" s="85" t="s">
        <v>397</v>
      </c>
      <c r="D207" s="24">
        <v>29210</v>
      </c>
      <c r="E207" s="24">
        <v>31090</v>
      </c>
      <c r="F207" s="24">
        <v>30737</v>
      </c>
      <c r="G207" s="24">
        <v>31383</v>
      </c>
      <c r="H207" s="24">
        <v>30746</v>
      </c>
      <c r="I207" s="24">
        <v>31065</v>
      </c>
      <c r="J207" s="24">
        <v>32126</v>
      </c>
      <c r="K207" s="24">
        <v>32388</v>
      </c>
      <c r="L207" s="24">
        <v>32439</v>
      </c>
      <c r="M207" s="24">
        <v>33797</v>
      </c>
      <c r="N207" s="24">
        <v>36356</v>
      </c>
      <c r="O207" s="24">
        <v>38638</v>
      </c>
      <c r="P207" s="24">
        <v>40287</v>
      </c>
      <c r="Q207" s="24">
        <v>40306</v>
      </c>
      <c r="R207" s="24">
        <v>41242</v>
      </c>
      <c r="S207" s="24">
        <v>42716</v>
      </c>
      <c r="T207" s="24">
        <v>46014</v>
      </c>
      <c r="U207" s="24">
        <v>58573</v>
      </c>
      <c r="V207" s="24">
        <v>62019</v>
      </c>
      <c r="W207" s="24">
        <v>66560</v>
      </c>
      <c r="X207" s="24">
        <v>71615</v>
      </c>
      <c r="Y207" s="24">
        <v>74479</v>
      </c>
      <c r="Z207" s="24">
        <v>80826</v>
      </c>
      <c r="AA207" s="98">
        <v>84567</v>
      </c>
      <c r="AB207" s="98">
        <v>89702</v>
      </c>
      <c r="AC207" s="98">
        <v>96376</v>
      </c>
      <c r="AD207" s="98">
        <v>100881</v>
      </c>
      <c r="AE207" s="98">
        <v>107428</v>
      </c>
      <c r="AF207" s="138"/>
      <c r="AG207" s="118"/>
      <c r="AM207" s="24"/>
      <c r="AN207" s="24"/>
      <c r="AO207" s="24"/>
      <c r="AP207" s="24"/>
      <c r="AQ207" s="24"/>
      <c r="AR207" s="24"/>
      <c r="AV207" s="24"/>
      <c r="AW207" s="24"/>
      <c r="AX207" s="24"/>
      <c r="AY207" s="24"/>
      <c r="AZ207" s="24"/>
      <c r="BA207" s="24"/>
      <c r="BB207" s="24"/>
      <c r="BC207" s="24"/>
      <c r="BD207" s="24"/>
    </row>
    <row r="208" spans="1:56" x14ac:dyDescent="0.35">
      <c r="A208" s="57" t="s">
        <v>838</v>
      </c>
      <c r="B208" s="24" t="s">
        <v>71</v>
      </c>
      <c r="C208" s="230"/>
      <c r="D208" s="24">
        <v>8791</v>
      </c>
      <c r="E208" s="24">
        <v>10865</v>
      </c>
      <c r="F208" s="24">
        <v>11765</v>
      </c>
      <c r="G208" s="24">
        <v>7555</v>
      </c>
      <c r="H208" s="24">
        <v>8122</v>
      </c>
      <c r="I208" s="24">
        <v>8209</v>
      </c>
      <c r="J208" s="24">
        <v>9064</v>
      </c>
      <c r="K208" s="24">
        <v>9421</v>
      </c>
      <c r="L208" s="24">
        <v>9683</v>
      </c>
      <c r="M208" s="24">
        <v>10571</v>
      </c>
      <c r="N208" s="24">
        <v>11341</v>
      </c>
      <c r="O208" s="24">
        <v>11918</v>
      </c>
      <c r="P208" s="24">
        <v>12537</v>
      </c>
      <c r="Q208" s="24">
        <v>12610</v>
      </c>
      <c r="R208" s="24">
        <v>13051</v>
      </c>
      <c r="S208" s="24">
        <v>13623</v>
      </c>
      <c r="T208" s="24">
        <v>14281</v>
      </c>
      <c r="U208" s="24">
        <v>15012</v>
      </c>
      <c r="V208" s="24">
        <v>15534</v>
      </c>
      <c r="W208" s="24">
        <v>15395</v>
      </c>
      <c r="X208" s="24">
        <v>17357</v>
      </c>
      <c r="Y208" s="24">
        <v>17704</v>
      </c>
      <c r="Z208" s="24">
        <v>18595</v>
      </c>
      <c r="AA208" s="98">
        <v>20033</v>
      </c>
      <c r="AB208" s="98">
        <v>20967</v>
      </c>
      <c r="AC208" s="98">
        <v>21451</v>
      </c>
      <c r="AD208" s="98">
        <v>21325</v>
      </c>
      <c r="AE208" s="98">
        <v>20917</v>
      </c>
      <c r="AF208" s="138"/>
      <c r="AG208" s="118"/>
      <c r="AM208" s="24"/>
      <c r="AN208" s="24"/>
      <c r="AO208" s="24"/>
      <c r="AP208" s="24"/>
      <c r="AQ208" s="24"/>
      <c r="AR208" s="24"/>
      <c r="AV208" s="24"/>
      <c r="AW208" s="24"/>
      <c r="AX208" s="24"/>
      <c r="AY208" s="24"/>
      <c r="AZ208" s="24"/>
      <c r="BA208" s="24"/>
      <c r="BB208" s="24"/>
      <c r="BC208" s="24"/>
      <c r="BD208" s="24"/>
    </row>
    <row r="209" spans="1:56" x14ac:dyDescent="0.35">
      <c r="A209" s="39" t="s">
        <v>587</v>
      </c>
      <c r="B209" s="24" t="s">
        <v>71</v>
      </c>
      <c r="C209" s="230"/>
      <c r="D209" s="24">
        <v>3086</v>
      </c>
      <c r="E209" s="24">
        <v>3491</v>
      </c>
      <c r="F209" s="24">
        <v>3856</v>
      </c>
      <c r="G209" s="24">
        <v>4044</v>
      </c>
      <c r="H209" s="24">
        <v>4832</v>
      </c>
      <c r="I209" s="24">
        <v>4524</v>
      </c>
      <c r="J209" s="24">
        <v>5046</v>
      </c>
      <c r="K209" s="24">
        <v>3266</v>
      </c>
      <c r="L209" s="24">
        <v>6222</v>
      </c>
      <c r="M209" s="24">
        <v>6226</v>
      </c>
      <c r="N209" s="24">
        <v>6529</v>
      </c>
      <c r="O209" s="24">
        <v>6873</v>
      </c>
      <c r="P209" s="24">
        <v>7343</v>
      </c>
      <c r="Q209" s="24">
        <v>7928</v>
      </c>
      <c r="R209" s="24">
        <v>8253</v>
      </c>
      <c r="S209" s="24">
        <v>8420</v>
      </c>
      <c r="T209" s="24">
        <v>8567</v>
      </c>
      <c r="U209" s="24">
        <v>8547</v>
      </c>
      <c r="V209" s="24">
        <v>8676</v>
      </c>
      <c r="W209" s="24">
        <v>8944</v>
      </c>
      <c r="X209" s="24">
        <v>9935</v>
      </c>
      <c r="Y209" s="24">
        <v>10605</v>
      </c>
      <c r="Z209" s="24">
        <v>11686</v>
      </c>
      <c r="AA209" s="98">
        <v>12706</v>
      </c>
      <c r="AB209" s="98">
        <v>12102</v>
      </c>
      <c r="AC209" s="98">
        <v>11898</v>
      </c>
      <c r="AD209" s="98">
        <v>12383</v>
      </c>
      <c r="AE209" s="98">
        <v>12901</v>
      </c>
      <c r="AF209" s="138"/>
      <c r="AG209" s="118"/>
      <c r="AM209" s="24"/>
      <c r="AN209" s="24"/>
      <c r="AO209" s="24"/>
      <c r="AP209" s="24"/>
      <c r="AQ209" s="24"/>
      <c r="AR209" s="24"/>
      <c r="AV209" s="24"/>
      <c r="AW209" s="24"/>
      <c r="AX209" s="24"/>
      <c r="AY209" s="24"/>
      <c r="AZ209" s="24"/>
      <c r="BA209" s="24"/>
      <c r="BB209" s="24"/>
      <c r="BC209" s="24"/>
      <c r="BD209" s="24"/>
    </row>
    <row r="210" spans="1:56" x14ac:dyDescent="0.35">
      <c r="A210" s="39" t="s">
        <v>588</v>
      </c>
      <c r="B210" s="24" t="s">
        <v>71</v>
      </c>
      <c r="C210" s="230"/>
      <c r="D210" s="24">
        <v>818</v>
      </c>
      <c r="E210" s="24">
        <v>1052</v>
      </c>
      <c r="F210" s="24">
        <v>1144</v>
      </c>
      <c r="G210" s="24">
        <v>1357</v>
      </c>
      <c r="H210" s="24">
        <v>1550</v>
      </c>
      <c r="I210" s="24">
        <v>1842</v>
      </c>
      <c r="J210" s="24">
        <v>1896</v>
      </c>
      <c r="K210" s="24">
        <v>2102</v>
      </c>
      <c r="L210" s="24">
        <v>2300</v>
      </c>
      <c r="M210" s="24">
        <v>3050</v>
      </c>
      <c r="N210" s="24">
        <v>4032</v>
      </c>
      <c r="O210" s="24">
        <v>4384</v>
      </c>
      <c r="P210" s="24">
        <v>5501</v>
      </c>
      <c r="Q210" s="24">
        <v>5635</v>
      </c>
      <c r="R210" s="24">
        <v>6138</v>
      </c>
      <c r="S210" s="24">
        <v>6543</v>
      </c>
      <c r="T210" s="24">
        <v>7281</v>
      </c>
      <c r="U210" s="24">
        <v>7451</v>
      </c>
      <c r="V210" s="24">
        <v>7896</v>
      </c>
      <c r="W210" s="24">
        <v>8774</v>
      </c>
      <c r="X210" s="24">
        <v>9101</v>
      </c>
      <c r="Y210" s="24">
        <v>9809</v>
      </c>
      <c r="Z210" s="24">
        <v>11119</v>
      </c>
      <c r="AA210" s="98">
        <v>11940</v>
      </c>
      <c r="AB210" s="98">
        <v>13206</v>
      </c>
      <c r="AC210" s="98">
        <v>13487</v>
      </c>
      <c r="AD210" s="98">
        <v>13586</v>
      </c>
      <c r="AE210" s="98">
        <v>13635</v>
      </c>
      <c r="AF210" s="138"/>
      <c r="AG210" s="118"/>
      <c r="AM210" s="24"/>
      <c r="AN210" s="24"/>
      <c r="AO210" s="24"/>
      <c r="AP210" s="24"/>
      <c r="AQ210" s="24"/>
      <c r="AR210" s="24"/>
      <c r="AV210" s="24"/>
      <c r="AW210" s="24"/>
      <c r="AX210" s="24"/>
      <c r="AY210" s="24"/>
      <c r="AZ210" s="24"/>
      <c r="BA210" s="24"/>
      <c r="BB210" s="24"/>
      <c r="BC210" s="24"/>
      <c r="BD210" s="24"/>
    </row>
    <row r="211" spans="1:56" x14ac:dyDescent="0.35">
      <c r="A211" s="39" t="s">
        <v>589</v>
      </c>
      <c r="B211" s="24" t="s">
        <v>71</v>
      </c>
      <c r="C211" s="230"/>
      <c r="D211" s="24"/>
      <c r="E211" s="24"/>
      <c r="F211" s="24"/>
      <c r="G211" s="24"/>
      <c r="H211" s="24"/>
      <c r="I211" s="24"/>
      <c r="J211" s="24">
        <v>152</v>
      </c>
      <c r="K211" s="24">
        <v>129</v>
      </c>
      <c r="L211" s="24">
        <v>192</v>
      </c>
      <c r="M211" s="24">
        <v>167</v>
      </c>
      <c r="N211" s="24">
        <v>504</v>
      </c>
      <c r="O211" s="24">
        <v>472</v>
      </c>
      <c r="P211" s="24">
        <v>181</v>
      </c>
      <c r="Q211" s="24">
        <v>195</v>
      </c>
      <c r="R211" s="24">
        <v>183</v>
      </c>
      <c r="S211" s="24">
        <v>187</v>
      </c>
      <c r="T211" s="24">
        <v>164</v>
      </c>
      <c r="U211" s="24">
        <v>113</v>
      </c>
      <c r="V211" s="24">
        <v>22</v>
      </c>
      <c r="W211" s="24">
        <v>160</v>
      </c>
      <c r="X211" s="24">
        <v>208</v>
      </c>
      <c r="Y211" s="24">
        <v>191</v>
      </c>
      <c r="Z211" s="24">
        <v>205</v>
      </c>
      <c r="AA211" s="98">
        <v>220</v>
      </c>
      <c r="AB211" s="98">
        <v>220</v>
      </c>
      <c r="AC211" s="98">
        <v>220</v>
      </c>
      <c r="AD211" s="98">
        <v>220</v>
      </c>
      <c r="AE211" s="98">
        <v>220</v>
      </c>
      <c r="AF211" s="138"/>
      <c r="AG211" s="118"/>
      <c r="AM211" s="24"/>
      <c r="AN211" s="24"/>
      <c r="AO211" s="24"/>
      <c r="AP211" s="24"/>
      <c r="AQ211" s="24"/>
      <c r="AR211" s="24"/>
      <c r="AV211" s="24"/>
      <c r="AW211" s="24"/>
      <c r="AX211" s="24"/>
      <c r="AY211" s="24"/>
      <c r="AZ211" s="24"/>
      <c r="BA211" s="24"/>
      <c r="BB211" s="24"/>
      <c r="BC211" s="24"/>
      <c r="BD211" s="24"/>
    </row>
    <row r="212" spans="1:56" x14ac:dyDescent="0.35">
      <c r="A212" s="39" t="s">
        <v>590</v>
      </c>
      <c r="B212" s="24" t="s">
        <v>71</v>
      </c>
      <c r="C212" s="230"/>
      <c r="D212" s="24"/>
      <c r="E212" s="24"/>
      <c r="F212" s="24"/>
      <c r="G212" s="24"/>
      <c r="H212" s="24"/>
      <c r="I212" s="24"/>
      <c r="J212" s="24">
        <v>0</v>
      </c>
      <c r="K212" s="24">
        <v>2</v>
      </c>
      <c r="L212" s="24">
        <v>26</v>
      </c>
      <c r="M212" s="24">
        <v>31</v>
      </c>
      <c r="N212" s="24">
        <v>119</v>
      </c>
      <c r="O212" s="24">
        <v>104</v>
      </c>
      <c r="P212" s="24">
        <v>37</v>
      </c>
      <c r="Q212" s="24">
        <v>33</v>
      </c>
      <c r="R212" s="24">
        <v>36</v>
      </c>
      <c r="S212" s="24">
        <v>44</v>
      </c>
      <c r="T212" s="24">
        <v>49</v>
      </c>
      <c r="U212" s="24">
        <v>54</v>
      </c>
      <c r="V212" s="24">
        <v>36</v>
      </c>
      <c r="W212" s="24">
        <v>27</v>
      </c>
      <c r="X212" s="24">
        <v>31</v>
      </c>
      <c r="Y212" s="24">
        <v>35</v>
      </c>
      <c r="Z212" s="24">
        <v>16</v>
      </c>
      <c r="AA212" s="98">
        <v>5</v>
      </c>
      <c r="AB212" s="98">
        <v>5</v>
      </c>
      <c r="AC212" s="98">
        <v>5</v>
      </c>
      <c r="AD212" s="98">
        <v>5</v>
      </c>
      <c r="AE212" s="98">
        <v>5</v>
      </c>
      <c r="AF212" s="138"/>
      <c r="AG212" s="118"/>
      <c r="AM212" s="24"/>
      <c r="AN212" s="24"/>
      <c r="AO212" s="24"/>
      <c r="AP212" s="24"/>
      <c r="AQ212" s="24"/>
      <c r="AR212" s="24"/>
      <c r="AV212" s="24"/>
      <c r="AW212" s="24"/>
      <c r="AX212" s="24"/>
      <c r="AY212" s="24"/>
      <c r="AZ212" s="24"/>
      <c r="BA212" s="24"/>
      <c r="BB212" s="24"/>
      <c r="BC212" s="24"/>
      <c r="BD212" s="24"/>
    </row>
    <row r="213" spans="1:56" x14ac:dyDescent="0.35">
      <c r="A213" s="39" t="s">
        <v>496</v>
      </c>
      <c r="B213" s="24" t="s">
        <v>71</v>
      </c>
      <c r="C213" s="230"/>
      <c r="D213" s="24"/>
      <c r="E213" s="24"/>
      <c r="F213" s="24"/>
      <c r="G213" s="24">
        <v>4765</v>
      </c>
      <c r="H213" s="24">
        <v>6442</v>
      </c>
      <c r="I213" s="24">
        <v>7275</v>
      </c>
      <c r="J213" s="24">
        <v>7675</v>
      </c>
      <c r="K213" s="24">
        <v>8212</v>
      </c>
      <c r="L213" s="24">
        <v>8266</v>
      </c>
      <c r="M213" s="24">
        <v>9029</v>
      </c>
      <c r="N213" s="24">
        <v>9367</v>
      </c>
      <c r="O213" s="24">
        <v>9474</v>
      </c>
      <c r="P213" s="24">
        <v>10433</v>
      </c>
      <c r="Q213" s="24">
        <v>10547</v>
      </c>
      <c r="R213" s="24">
        <v>10825</v>
      </c>
      <c r="S213" s="24">
        <v>11332</v>
      </c>
      <c r="T213" s="24">
        <v>11462</v>
      </c>
      <c r="U213" s="24">
        <v>11629</v>
      </c>
      <c r="V213" s="24">
        <v>11618</v>
      </c>
      <c r="W213" s="24">
        <v>11694</v>
      </c>
      <c r="X213" s="24">
        <v>11976</v>
      </c>
      <c r="Y213" s="24">
        <v>11860</v>
      </c>
      <c r="Z213" s="24">
        <v>12630</v>
      </c>
      <c r="AA213" s="98">
        <v>12615</v>
      </c>
      <c r="AB213" s="98">
        <v>12647</v>
      </c>
      <c r="AC213" s="98">
        <v>12659</v>
      </c>
      <c r="AD213" s="98">
        <v>12650</v>
      </c>
      <c r="AE213" s="98">
        <v>12640</v>
      </c>
      <c r="AF213" s="138"/>
      <c r="AG213" s="118"/>
      <c r="AM213" s="24"/>
      <c r="AN213" s="24"/>
      <c r="AO213" s="24"/>
      <c r="AP213" s="24"/>
      <c r="AQ213" s="24"/>
      <c r="AR213" s="24"/>
      <c r="AV213" s="24"/>
      <c r="AW213" s="24"/>
      <c r="AX213" s="24"/>
      <c r="AY213" s="24"/>
      <c r="AZ213" s="24"/>
      <c r="BA213" s="24"/>
      <c r="BB213" s="24"/>
      <c r="BC213" s="24"/>
      <c r="BD213" s="24"/>
    </row>
    <row r="214" spans="1:56" x14ac:dyDescent="0.35">
      <c r="A214" s="39" t="s">
        <v>591</v>
      </c>
      <c r="B214" s="24" t="s">
        <v>71</v>
      </c>
      <c r="C214" s="230"/>
      <c r="D214" s="24"/>
      <c r="E214" s="24"/>
      <c r="F214" s="24"/>
      <c r="G214" s="24"/>
      <c r="H214" s="24"/>
      <c r="I214" s="24"/>
      <c r="J214" s="24">
        <v>383</v>
      </c>
      <c r="K214" s="24">
        <v>210</v>
      </c>
      <c r="L214" s="24">
        <v>658</v>
      </c>
      <c r="M214" s="24">
        <v>130</v>
      </c>
      <c r="N214" s="24">
        <v>151</v>
      </c>
      <c r="O214" s="24">
        <v>154</v>
      </c>
      <c r="P214" s="24">
        <v>90</v>
      </c>
      <c r="Q214" s="24">
        <v>110</v>
      </c>
      <c r="R214" s="24">
        <v>95</v>
      </c>
      <c r="S214" s="24">
        <v>129</v>
      </c>
      <c r="T214" s="24">
        <v>257</v>
      </c>
      <c r="U214" s="24">
        <v>195</v>
      </c>
      <c r="V214" s="24">
        <v>145</v>
      </c>
      <c r="W214" s="24">
        <v>293</v>
      </c>
      <c r="X214" s="24">
        <v>270</v>
      </c>
      <c r="Y214" s="24">
        <v>589</v>
      </c>
      <c r="Z214" s="24">
        <v>308</v>
      </c>
      <c r="AA214" s="98">
        <v>132</v>
      </c>
      <c r="AB214" s="98">
        <v>102</v>
      </c>
      <c r="AC214" s="98">
        <v>102</v>
      </c>
      <c r="AD214" s="98">
        <v>96</v>
      </c>
      <c r="AE214" s="98">
        <v>96</v>
      </c>
      <c r="AF214" s="138"/>
      <c r="AG214" s="118"/>
      <c r="AM214" s="24"/>
      <c r="AN214" s="24"/>
      <c r="AO214" s="24"/>
      <c r="AP214" s="24"/>
      <c r="AQ214" s="24"/>
      <c r="AR214" s="24"/>
      <c r="AV214" s="24"/>
      <c r="AW214" s="24"/>
      <c r="AX214" s="24"/>
      <c r="AY214" s="24"/>
      <c r="AZ214" s="24"/>
      <c r="BA214" s="24"/>
      <c r="BB214" s="24"/>
      <c r="BC214" s="24"/>
      <c r="BD214" s="24"/>
    </row>
    <row r="215" spans="1:56" x14ac:dyDescent="0.35">
      <c r="A215" s="39" t="s">
        <v>592</v>
      </c>
      <c r="B215" s="24" t="s">
        <v>71</v>
      </c>
      <c r="C215" s="230"/>
      <c r="D215" s="24">
        <v>1852</v>
      </c>
      <c r="E215" s="24">
        <v>3142</v>
      </c>
      <c r="F215" s="24">
        <v>3002</v>
      </c>
      <c r="G215" s="24">
        <v>1579</v>
      </c>
      <c r="H215" s="24">
        <v>1747</v>
      </c>
      <c r="I215" s="24">
        <v>2032</v>
      </c>
      <c r="J215" s="24">
        <v>2652</v>
      </c>
      <c r="K215" s="24">
        <v>2714</v>
      </c>
      <c r="L215" s="24">
        <v>3574</v>
      </c>
      <c r="M215" s="24">
        <v>2705</v>
      </c>
      <c r="N215" s="24">
        <v>2832</v>
      </c>
      <c r="O215" s="24">
        <v>2273</v>
      </c>
      <c r="P215" s="24">
        <v>2726</v>
      </c>
      <c r="Q215" s="24">
        <v>292</v>
      </c>
      <c r="R215" s="24">
        <v>409</v>
      </c>
      <c r="S215" s="24">
        <v>206</v>
      </c>
      <c r="T215" s="24">
        <v>113</v>
      </c>
      <c r="U215" s="24">
        <v>60</v>
      </c>
      <c r="V215" s="24">
        <v>32</v>
      </c>
      <c r="W215" s="24">
        <v>35</v>
      </c>
      <c r="X215" s="24">
        <v>37</v>
      </c>
      <c r="Y215" s="24">
        <v>40</v>
      </c>
      <c r="Z215" s="24">
        <v>22</v>
      </c>
      <c r="AA215" s="98">
        <v>15</v>
      </c>
      <c r="AB215" s="98">
        <v>14</v>
      </c>
      <c r="AC215" s="98">
        <v>14</v>
      </c>
      <c r="AD215" s="98">
        <v>14</v>
      </c>
      <c r="AE215" s="98">
        <v>14</v>
      </c>
      <c r="AF215" s="138"/>
      <c r="AG215" s="118"/>
      <c r="AM215" s="24"/>
      <c r="AN215" s="24"/>
      <c r="AO215" s="24"/>
      <c r="AP215" s="24"/>
      <c r="AQ215" s="24"/>
      <c r="AR215" s="24"/>
      <c r="AV215" s="24"/>
      <c r="AW215" s="24"/>
      <c r="AX215" s="24"/>
      <c r="AY215" s="24"/>
      <c r="AZ215" s="24"/>
      <c r="BA215" s="24"/>
      <c r="BB215" s="24"/>
      <c r="BC215" s="24"/>
      <c r="BD215" s="24"/>
    </row>
    <row r="216" spans="1:56" ht="3.65" customHeight="1" x14ac:dyDescent="0.35">
      <c r="C216" s="85"/>
      <c r="AA216" s="7"/>
      <c r="AB216" s="7"/>
      <c r="AC216" s="7"/>
      <c r="AD216" s="7"/>
      <c r="AE216" s="7"/>
      <c r="AF216" s="138"/>
      <c r="AG216" s="118"/>
    </row>
    <row r="217" spans="1:56" s="44" customFormat="1" x14ac:dyDescent="0.35">
      <c r="A217" s="44" t="s">
        <v>593</v>
      </c>
      <c r="B217" s="24" t="s">
        <v>71</v>
      </c>
      <c r="C217" s="229"/>
      <c r="D217" s="54">
        <v>172447</v>
      </c>
      <c r="E217" s="54">
        <v>141454</v>
      </c>
      <c r="F217" s="54">
        <v>135314</v>
      </c>
      <c r="G217" s="54">
        <v>140731</v>
      </c>
      <c r="H217" s="54">
        <v>152437</v>
      </c>
      <c r="I217" s="54">
        <v>168344</v>
      </c>
      <c r="J217" s="54">
        <v>190659</v>
      </c>
      <c r="K217" s="54">
        <v>213061</v>
      </c>
      <c r="L217" s="54">
        <v>276658</v>
      </c>
      <c r="M217" s="54">
        <v>308155</v>
      </c>
      <c r="N217" s="54">
        <v>319778</v>
      </c>
      <c r="O217" s="54">
        <v>320370</v>
      </c>
      <c r="P217" s="54">
        <v>332411</v>
      </c>
      <c r="Q217" s="54">
        <v>360851</v>
      </c>
      <c r="R217" s="54">
        <v>396053</v>
      </c>
      <c r="S217" s="54">
        <v>434429</v>
      </c>
      <c r="T217" s="54">
        <v>466484</v>
      </c>
      <c r="U217" s="54">
        <v>523770</v>
      </c>
      <c r="V217" s="54">
        <v>563049</v>
      </c>
      <c r="W217" s="54">
        <v>604226</v>
      </c>
      <c r="X217" s="54">
        <v>709796</v>
      </c>
      <c r="Y217" s="54">
        <v>727724</v>
      </c>
      <c r="Z217" s="54">
        <v>763638</v>
      </c>
      <c r="AA217" s="112">
        <v>790401</v>
      </c>
      <c r="AB217" s="112">
        <v>822855</v>
      </c>
      <c r="AC217" s="112">
        <v>840624</v>
      </c>
      <c r="AD217" s="112">
        <v>881797</v>
      </c>
      <c r="AE217" s="112">
        <v>924299</v>
      </c>
      <c r="AF217" s="138"/>
      <c r="AG217" s="118"/>
      <c r="AH217" s="9"/>
      <c r="AM217" s="54"/>
      <c r="AN217" s="54"/>
      <c r="AO217" s="54"/>
      <c r="AP217" s="54"/>
      <c r="AQ217" s="54"/>
      <c r="AR217" s="54"/>
      <c r="AS217" s="54"/>
      <c r="AU217" s="9"/>
      <c r="AV217" s="24"/>
      <c r="AW217" s="24"/>
      <c r="AX217" s="24"/>
      <c r="AY217" s="24"/>
      <c r="AZ217" s="24"/>
      <c r="BA217" s="24"/>
      <c r="BB217" s="24"/>
      <c r="BC217" s="24"/>
      <c r="BD217" s="24"/>
    </row>
    <row r="218" spans="1:56" ht="3.65" customHeight="1" x14ac:dyDescent="0.35">
      <c r="C218" s="85"/>
      <c r="AA218" s="270"/>
      <c r="AB218" s="112"/>
      <c r="AC218" s="112"/>
      <c r="AD218" s="112"/>
      <c r="AE218" s="112"/>
      <c r="AF218" s="138"/>
    </row>
    <row r="219" spans="1:56" x14ac:dyDescent="0.35">
      <c r="A219" s="44" t="s">
        <v>594</v>
      </c>
      <c r="B219" s="24"/>
      <c r="C219" s="230"/>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69"/>
      <c r="AB219" s="112"/>
      <c r="AC219" s="112"/>
      <c r="AD219" s="112"/>
      <c r="AE219" s="112"/>
      <c r="AF219" s="138"/>
      <c r="AM219" s="24"/>
      <c r="AN219" s="24"/>
      <c r="AO219" s="24"/>
      <c r="AP219" s="24"/>
      <c r="AQ219" s="24"/>
      <c r="AR219" s="24"/>
      <c r="AV219" s="24"/>
      <c r="AW219" s="24"/>
      <c r="AX219" s="24"/>
      <c r="AY219" s="24"/>
      <c r="AZ219" s="24"/>
      <c r="BA219" s="24"/>
      <c r="BB219" s="24"/>
      <c r="BC219" s="24"/>
      <c r="BD219" s="24"/>
    </row>
    <row r="220" spans="1:56" ht="3.65" customHeight="1" x14ac:dyDescent="0.35">
      <c r="C220" s="85"/>
      <c r="AA220" s="270"/>
      <c r="AB220" s="112"/>
      <c r="AC220" s="112"/>
      <c r="AD220" s="112"/>
      <c r="AE220" s="112"/>
      <c r="AF220" s="138"/>
    </row>
    <row r="221" spans="1:56" x14ac:dyDescent="0.35">
      <c r="A221" s="95" t="s">
        <v>595</v>
      </c>
      <c r="B221" s="24" t="s">
        <v>71</v>
      </c>
      <c r="C221" s="230"/>
      <c r="D221" s="54">
        <v>89366</v>
      </c>
      <c r="E221" s="54">
        <v>82404</v>
      </c>
      <c r="F221" s="54">
        <v>76491</v>
      </c>
      <c r="G221" s="54">
        <v>72764</v>
      </c>
      <c r="H221" s="54">
        <v>67260</v>
      </c>
      <c r="I221" s="54">
        <v>68564</v>
      </c>
      <c r="J221" s="54">
        <v>64662</v>
      </c>
      <c r="K221" s="54">
        <v>63552</v>
      </c>
      <c r="L221" s="54">
        <v>67244</v>
      </c>
      <c r="M221" s="54">
        <v>114440</v>
      </c>
      <c r="N221" s="54">
        <v>171607</v>
      </c>
      <c r="O221" s="54">
        <v>212514</v>
      </c>
      <c r="P221" s="54">
        <v>280090</v>
      </c>
      <c r="Q221" s="54">
        <v>300647</v>
      </c>
      <c r="R221" s="54">
        <v>363406</v>
      </c>
      <c r="S221" s="54">
        <v>424072</v>
      </c>
      <c r="T221" s="54">
        <v>502011</v>
      </c>
      <c r="U221" s="54">
        <v>565628</v>
      </c>
      <c r="V221" s="54">
        <v>595411</v>
      </c>
      <c r="W221" s="54">
        <v>645430</v>
      </c>
      <c r="X221" s="54">
        <v>822464</v>
      </c>
      <c r="Y221" s="54">
        <v>924851</v>
      </c>
      <c r="Z221" s="54">
        <v>897988</v>
      </c>
      <c r="AA221" s="112">
        <v>876473</v>
      </c>
      <c r="AB221" s="112">
        <v>884226</v>
      </c>
      <c r="AC221" s="112">
        <v>917947</v>
      </c>
      <c r="AD221" s="112">
        <v>990344</v>
      </c>
      <c r="AE221" s="112">
        <v>1047756</v>
      </c>
      <c r="AF221" s="138"/>
      <c r="AM221" s="24"/>
      <c r="AN221" s="24"/>
      <c r="AO221" s="24"/>
      <c r="AP221" s="24"/>
      <c r="AQ221" s="24"/>
      <c r="AR221" s="24"/>
      <c r="AV221" s="24"/>
      <c r="AW221" s="24"/>
      <c r="AX221" s="24"/>
      <c r="AY221" s="24"/>
      <c r="AZ221" s="24"/>
      <c r="BA221" s="24"/>
      <c r="BB221" s="24"/>
      <c r="BC221" s="24"/>
      <c r="BD221" s="24"/>
    </row>
    <row r="222" spans="1:56" x14ac:dyDescent="0.35">
      <c r="A222" s="39" t="s">
        <v>596</v>
      </c>
      <c r="B222" s="24" t="s">
        <v>71</v>
      </c>
      <c r="C222" s="230"/>
      <c r="D222" s="24">
        <v>233</v>
      </c>
      <c r="E222" s="24">
        <v>293</v>
      </c>
      <c r="F222" s="24">
        <v>300</v>
      </c>
      <c r="G222" s="24">
        <v>325</v>
      </c>
      <c r="H222" s="24">
        <v>364</v>
      </c>
      <c r="I222" s="24">
        <v>403</v>
      </c>
      <c r="J222" s="24">
        <v>318</v>
      </c>
      <c r="K222" s="24">
        <v>261</v>
      </c>
      <c r="L222" s="24">
        <v>343</v>
      </c>
      <c r="M222" s="24">
        <v>230</v>
      </c>
      <c r="N222" s="24">
        <v>232</v>
      </c>
      <c r="O222" s="24">
        <v>209</v>
      </c>
      <c r="P222" s="24">
        <v>192</v>
      </c>
      <c r="Q222" s="24">
        <v>182</v>
      </c>
      <c r="R222" s="24">
        <v>211</v>
      </c>
      <c r="S222" s="24">
        <v>218</v>
      </c>
      <c r="T222" s="24">
        <v>217</v>
      </c>
      <c r="U222" s="24">
        <v>218</v>
      </c>
      <c r="V222" s="24">
        <v>381</v>
      </c>
      <c r="W222" s="24">
        <v>388</v>
      </c>
      <c r="X222" s="24">
        <v>484</v>
      </c>
      <c r="Y222" s="24">
        <v>598</v>
      </c>
      <c r="Z222" s="24">
        <v>406</v>
      </c>
      <c r="AA222" s="98">
        <v>415</v>
      </c>
      <c r="AB222" s="7">
        <v>415</v>
      </c>
      <c r="AC222" s="7">
        <v>415</v>
      </c>
      <c r="AD222" s="7">
        <v>415</v>
      </c>
      <c r="AE222" s="7">
        <v>415</v>
      </c>
      <c r="AF222" s="138"/>
      <c r="AM222" s="24"/>
      <c r="AN222" s="24"/>
      <c r="AO222" s="24"/>
      <c r="AP222" s="24"/>
      <c r="AQ222" s="24"/>
      <c r="AR222" s="24"/>
      <c r="AV222" s="24"/>
      <c r="AW222" s="24"/>
      <c r="AX222" s="24"/>
      <c r="AY222" s="24"/>
      <c r="AZ222" s="24"/>
      <c r="BA222" s="24"/>
      <c r="BB222" s="24"/>
      <c r="BC222" s="24"/>
      <c r="BD222" s="24"/>
    </row>
    <row r="223" spans="1:56" x14ac:dyDescent="0.35">
      <c r="A223" s="39" t="s">
        <v>510</v>
      </c>
      <c r="B223" s="24" t="s">
        <v>71</v>
      </c>
      <c r="C223" s="230"/>
      <c r="D223" s="24"/>
      <c r="E223" s="24">
        <v>67338</v>
      </c>
      <c r="F223" s="24">
        <v>63821</v>
      </c>
      <c r="G223" s="24">
        <v>62894</v>
      </c>
      <c r="H223" s="24">
        <v>60650</v>
      </c>
      <c r="I223" s="24">
        <v>62331</v>
      </c>
      <c r="J223" s="24">
        <v>58894</v>
      </c>
      <c r="K223" s="24">
        <v>56526</v>
      </c>
      <c r="L223" s="24">
        <v>58400</v>
      </c>
      <c r="M223" s="24">
        <v>107290</v>
      </c>
      <c r="N223" s="24">
        <v>157353</v>
      </c>
      <c r="O223" s="24">
        <v>201755</v>
      </c>
      <c r="P223" s="24">
        <v>269775</v>
      </c>
      <c r="Q223" s="24">
        <v>285748</v>
      </c>
      <c r="R223" s="24">
        <v>351285</v>
      </c>
      <c r="S223" s="24">
        <v>409936</v>
      </c>
      <c r="T223" s="24">
        <v>483361</v>
      </c>
      <c r="U223" s="24">
        <v>547254</v>
      </c>
      <c r="V223" s="24">
        <v>575449</v>
      </c>
      <c r="W223" s="24">
        <v>626369</v>
      </c>
      <c r="X223" s="24">
        <v>784973</v>
      </c>
      <c r="Y223" s="24">
        <v>888419</v>
      </c>
      <c r="Z223" s="24">
        <v>848455</v>
      </c>
      <c r="AA223" s="98">
        <v>825548</v>
      </c>
      <c r="AB223" s="98">
        <v>832437</v>
      </c>
      <c r="AC223" s="98">
        <v>865993</v>
      </c>
      <c r="AD223" s="98">
        <v>939208</v>
      </c>
      <c r="AE223" s="98">
        <v>997737</v>
      </c>
      <c r="AF223" s="138"/>
      <c r="AM223" s="24"/>
      <c r="AN223" s="24"/>
      <c r="AO223" s="24"/>
      <c r="AP223" s="24"/>
      <c r="AQ223" s="24"/>
      <c r="AR223" s="24"/>
      <c r="AV223" s="24"/>
      <c r="AW223" s="24"/>
      <c r="AX223" s="24"/>
      <c r="AY223" s="24"/>
      <c r="AZ223" s="24"/>
      <c r="BA223" s="24"/>
      <c r="BB223" s="24"/>
      <c r="BC223" s="24"/>
      <c r="BD223" s="24"/>
    </row>
    <row r="224" spans="1:56" x14ac:dyDescent="0.35">
      <c r="A224" s="39" t="s">
        <v>511</v>
      </c>
      <c r="B224" s="24" t="s">
        <v>71</v>
      </c>
      <c r="C224" s="230"/>
      <c r="D224" s="24"/>
      <c r="E224" s="24">
        <v>14418</v>
      </c>
      <c r="F224" s="24">
        <v>12089</v>
      </c>
      <c r="G224" s="24">
        <v>9304</v>
      </c>
      <c r="H224" s="24">
        <v>5979</v>
      </c>
      <c r="I224" s="24">
        <v>5648</v>
      </c>
      <c r="J224" s="24">
        <v>5212</v>
      </c>
      <c r="K224" s="24">
        <v>6358</v>
      </c>
      <c r="L224" s="24">
        <v>8026</v>
      </c>
      <c r="M224" s="24">
        <v>6026</v>
      </c>
      <c r="N224" s="24">
        <v>13217</v>
      </c>
      <c r="O224" s="24">
        <v>9759</v>
      </c>
      <c r="P224" s="24">
        <v>9155</v>
      </c>
      <c r="Q224" s="24">
        <v>13567</v>
      </c>
      <c r="R224" s="24">
        <v>10237</v>
      </c>
      <c r="S224" s="24">
        <v>12277</v>
      </c>
      <c r="T224" s="24">
        <v>16814</v>
      </c>
      <c r="U224" s="24">
        <v>16528</v>
      </c>
      <c r="V224" s="24">
        <v>18045</v>
      </c>
      <c r="W224" s="24">
        <v>17142</v>
      </c>
      <c r="X224" s="24">
        <v>17132</v>
      </c>
      <c r="Y224" s="24">
        <v>16394</v>
      </c>
      <c r="Z224" s="24">
        <v>29932</v>
      </c>
      <c r="AA224" s="98">
        <v>30663</v>
      </c>
      <c r="AB224" s="98">
        <v>32231</v>
      </c>
      <c r="AC224" s="98">
        <v>32906</v>
      </c>
      <c r="AD224" s="98">
        <v>33389</v>
      </c>
      <c r="AE224" s="98">
        <v>33501</v>
      </c>
      <c r="AF224" s="138"/>
      <c r="AM224" s="24"/>
      <c r="AN224" s="24"/>
      <c r="AO224" s="24"/>
      <c r="AP224" s="24"/>
      <c r="AQ224" s="24"/>
      <c r="AR224" s="24"/>
      <c r="AV224" s="24"/>
      <c r="AW224" s="24"/>
      <c r="AX224" s="24"/>
      <c r="AY224" s="24"/>
      <c r="AZ224" s="24"/>
      <c r="BA224" s="24"/>
      <c r="BB224" s="24"/>
      <c r="BC224" s="24"/>
      <c r="BD224" s="24"/>
    </row>
    <row r="225" spans="1:56" x14ac:dyDescent="0.35">
      <c r="A225" s="57" t="s">
        <v>597</v>
      </c>
      <c r="B225" s="24" t="s">
        <v>71</v>
      </c>
      <c r="C225" s="230"/>
      <c r="D225" s="24"/>
      <c r="E225" s="24"/>
      <c r="F225" s="24"/>
      <c r="G225" s="24"/>
      <c r="H225" s="24"/>
      <c r="I225" s="24"/>
      <c r="J225" s="24"/>
      <c r="K225" s="24"/>
      <c r="L225" s="24">
        <v>3891</v>
      </c>
      <c r="M225" s="24">
        <v>3896</v>
      </c>
      <c r="N225" s="24">
        <v>4895</v>
      </c>
      <c r="O225" s="24">
        <v>3851</v>
      </c>
      <c r="P225" s="24">
        <v>3260</v>
      </c>
      <c r="Q225" s="24">
        <v>3167</v>
      </c>
      <c r="R225" s="24">
        <v>3904</v>
      </c>
      <c r="S225" s="24">
        <v>4825</v>
      </c>
      <c r="T225" s="24">
        <v>9651</v>
      </c>
      <c r="U225" s="24">
        <v>9627</v>
      </c>
      <c r="V225" s="24">
        <v>10010</v>
      </c>
      <c r="W225" s="24">
        <v>9988</v>
      </c>
      <c r="X225" s="24">
        <v>10051</v>
      </c>
      <c r="Y225" s="24">
        <v>10110</v>
      </c>
      <c r="Z225" s="24">
        <v>11169</v>
      </c>
      <c r="AA225" s="98">
        <v>8707</v>
      </c>
      <c r="AB225" s="98">
        <v>9533</v>
      </c>
      <c r="AC225" s="98">
        <v>9618</v>
      </c>
      <c r="AD225" s="98">
        <v>9649</v>
      </c>
      <c r="AE225" s="98">
        <v>9688</v>
      </c>
      <c r="AF225" s="138"/>
      <c r="AM225" s="24"/>
      <c r="AN225" s="24"/>
      <c r="AO225" s="24"/>
      <c r="AP225" s="24"/>
      <c r="AQ225" s="24"/>
      <c r="AR225" s="24"/>
      <c r="AV225" s="24"/>
      <c r="AW225" s="24"/>
      <c r="AX225" s="24"/>
      <c r="AY225" s="24"/>
      <c r="AZ225" s="24"/>
      <c r="BA225" s="24"/>
      <c r="BB225" s="24"/>
      <c r="BC225" s="24"/>
      <c r="BD225" s="24"/>
    </row>
    <row r="226" spans="1:56" x14ac:dyDescent="0.35">
      <c r="A226" s="57" t="s">
        <v>598</v>
      </c>
      <c r="B226" s="24" t="s">
        <v>71</v>
      </c>
      <c r="C226" s="230"/>
      <c r="D226" s="24"/>
      <c r="E226" s="24"/>
      <c r="F226" s="24"/>
      <c r="G226" s="24"/>
      <c r="H226" s="24"/>
      <c r="I226" s="24"/>
      <c r="J226" s="24"/>
      <c r="K226" s="24"/>
      <c r="L226" s="24">
        <v>797</v>
      </c>
      <c r="M226" s="24">
        <v>899</v>
      </c>
      <c r="N226" s="24">
        <v>5454</v>
      </c>
      <c r="O226" s="24">
        <v>4585</v>
      </c>
      <c r="P226" s="24">
        <v>4570</v>
      </c>
      <c r="Q226" s="24">
        <v>4999</v>
      </c>
      <c r="R226" s="24">
        <v>5054</v>
      </c>
      <c r="S226" s="24">
        <v>5633</v>
      </c>
      <c r="T226" s="24">
        <v>5795</v>
      </c>
      <c r="U226" s="24">
        <v>5574</v>
      </c>
      <c r="V226" s="24">
        <v>5860</v>
      </c>
      <c r="W226" s="24">
        <v>6111</v>
      </c>
      <c r="X226" s="24">
        <v>6199</v>
      </c>
      <c r="Y226" s="24">
        <v>5852</v>
      </c>
      <c r="Z226" s="24">
        <v>18152</v>
      </c>
      <c r="AA226" s="98">
        <v>18875</v>
      </c>
      <c r="AB226" s="98">
        <v>19117</v>
      </c>
      <c r="AC226" s="98">
        <v>19156</v>
      </c>
      <c r="AD226" s="98">
        <v>19156</v>
      </c>
      <c r="AE226" s="98">
        <v>19156</v>
      </c>
      <c r="AF226" s="138"/>
      <c r="AM226" s="24"/>
      <c r="AN226" s="24"/>
      <c r="AO226" s="24"/>
      <c r="AP226" s="24"/>
      <c r="AQ226" s="24"/>
      <c r="AR226" s="24"/>
      <c r="AV226" s="24"/>
      <c r="AW226" s="24"/>
      <c r="AX226" s="24"/>
      <c r="AY226" s="24"/>
      <c r="AZ226" s="24"/>
      <c r="BA226" s="24"/>
      <c r="BB226" s="24"/>
      <c r="BC226" s="24"/>
      <c r="BD226" s="24"/>
    </row>
    <row r="227" spans="1:56" x14ac:dyDescent="0.35">
      <c r="A227" s="57" t="s">
        <v>236</v>
      </c>
      <c r="B227" s="24" t="s">
        <v>71</v>
      </c>
      <c r="C227" s="230"/>
      <c r="D227" s="24"/>
      <c r="E227" s="24"/>
      <c r="F227" s="24"/>
      <c r="G227" s="24"/>
      <c r="H227" s="24"/>
      <c r="I227" s="24"/>
      <c r="J227" s="24"/>
      <c r="K227" s="24"/>
      <c r="L227" s="24">
        <v>3338</v>
      </c>
      <c r="M227" s="24">
        <v>1231</v>
      </c>
      <c r="N227" s="24">
        <v>2867</v>
      </c>
      <c r="O227" s="24">
        <v>1323</v>
      </c>
      <c r="P227" s="24">
        <v>1325</v>
      </c>
      <c r="Q227" s="24">
        <v>5401</v>
      </c>
      <c r="R227" s="24">
        <v>1279</v>
      </c>
      <c r="S227" s="24">
        <v>1819</v>
      </c>
      <c r="T227" s="24">
        <v>1367</v>
      </c>
      <c r="U227" s="24">
        <v>1327</v>
      </c>
      <c r="V227" s="24">
        <v>2175</v>
      </c>
      <c r="W227" s="24">
        <v>1042</v>
      </c>
      <c r="X227" s="24">
        <v>883</v>
      </c>
      <c r="Y227" s="24">
        <v>432</v>
      </c>
      <c r="Z227" s="24">
        <v>612</v>
      </c>
      <c r="AA227" s="98">
        <v>3081</v>
      </c>
      <c r="AB227" s="98">
        <v>3581</v>
      </c>
      <c r="AC227" s="98">
        <v>4132</v>
      </c>
      <c r="AD227" s="98">
        <v>4584</v>
      </c>
      <c r="AE227" s="98">
        <v>4657</v>
      </c>
      <c r="AF227" s="138"/>
      <c r="AM227" s="24"/>
      <c r="AN227" s="24"/>
      <c r="AO227" s="24"/>
      <c r="AP227" s="24"/>
      <c r="AQ227" s="24"/>
      <c r="AR227" s="24"/>
      <c r="AV227" s="24"/>
      <c r="AW227" s="24"/>
      <c r="AX227" s="24"/>
      <c r="AY227" s="24"/>
      <c r="AZ227" s="24"/>
      <c r="BA227" s="24"/>
      <c r="BB227" s="24"/>
      <c r="BC227" s="24"/>
      <c r="BD227" s="24"/>
    </row>
    <row r="228" spans="1:56" x14ac:dyDescent="0.35">
      <c r="A228" s="39" t="s">
        <v>599</v>
      </c>
      <c r="B228" s="24" t="s">
        <v>71</v>
      </c>
      <c r="C228" s="230"/>
      <c r="D228" s="24"/>
      <c r="E228" s="24">
        <v>355</v>
      </c>
      <c r="F228" s="24">
        <v>281</v>
      </c>
      <c r="G228" s="24">
        <v>241</v>
      </c>
      <c r="H228" s="24">
        <v>267</v>
      </c>
      <c r="I228" s="24">
        <v>182</v>
      </c>
      <c r="J228" s="24">
        <v>238</v>
      </c>
      <c r="K228" s="24">
        <v>407</v>
      </c>
      <c r="L228" s="24">
        <v>476</v>
      </c>
      <c r="M228" s="24">
        <v>893</v>
      </c>
      <c r="N228" s="24">
        <v>805</v>
      </c>
      <c r="O228" s="24">
        <v>791</v>
      </c>
      <c r="P228" s="24">
        <v>967</v>
      </c>
      <c r="Q228" s="24">
        <v>1149</v>
      </c>
      <c r="R228" s="24">
        <v>1673</v>
      </c>
      <c r="S228" s="24">
        <v>1640</v>
      </c>
      <c r="T228" s="24">
        <v>1619</v>
      </c>
      <c r="U228" s="24">
        <v>1628</v>
      </c>
      <c r="V228" s="24">
        <v>1535</v>
      </c>
      <c r="W228" s="24">
        <v>1532</v>
      </c>
      <c r="X228" s="24"/>
      <c r="Y228" s="24"/>
      <c r="Z228" s="24"/>
      <c r="AA228" s="269"/>
      <c r="AB228" s="98"/>
      <c r="AC228" s="98"/>
      <c r="AD228" s="98"/>
      <c r="AE228" s="98"/>
      <c r="AF228" s="138"/>
      <c r="AM228" s="24"/>
      <c r="AN228" s="24"/>
      <c r="AO228" s="24"/>
      <c r="AP228" s="24"/>
      <c r="AQ228" s="24"/>
      <c r="AR228" s="24"/>
      <c r="AV228" s="24"/>
      <c r="AW228" s="24"/>
      <c r="AX228" s="24"/>
      <c r="AY228" s="24"/>
      <c r="AZ228" s="24"/>
      <c r="BA228" s="24"/>
      <c r="BB228" s="24"/>
      <c r="BC228" s="24"/>
      <c r="BD228" s="24"/>
    </row>
    <row r="229" spans="1:56" x14ac:dyDescent="0.35">
      <c r="A229" s="39" t="s">
        <v>600</v>
      </c>
      <c r="B229" s="24" t="s">
        <v>71</v>
      </c>
      <c r="C229" s="230"/>
      <c r="D229" s="24"/>
      <c r="E229" s="24"/>
      <c r="F229" s="24"/>
      <c r="G229" s="24"/>
      <c r="H229" s="24"/>
      <c r="I229" s="24"/>
      <c r="J229" s="24"/>
      <c r="K229" s="24"/>
      <c r="L229" s="24"/>
      <c r="M229" s="24"/>
      <c r="N229" s="24"/>
      <c r="O229" s="24"/>
      <c r="P229" s="24"/>
      <c r="Q229" s="24"/>
      <c r="R229" s="24"/>
      <c r="S229" s="24"/>
      <c r="T229" s="24"/>
      <c r="U229" s="24"/>
      <c r="V229" s="24"/>
      <c r="W229" s="24"/>
      <c r="X229" s="24">
        <v>19876</v>
      </c>
      <c r="Y229" s="24">
        <v>19441</v>
      </c>
      <c r="Z229" s="24">
        <v>19194</v>
      </c>
      <c r="AA229" s="98">
        <v>19848</v>
      </c>
      <c r="AB229" s="98">
        <v>19144</v>
      </c>
      <c r="AC229" s="98">
        <v>18634</v>
      </c>
      <c r="AD229" s="98">
        <v>17333</v>
      </c>
      <c r="AE229" s="98">
        <v>16104</v>
      </c>
      <c r="AF229" s="138"/>
      <c r="AM229" s="24"/>
      <c r="AN229" s="24"/>
      <c r="AO229" s="24"/>
      <c r="AP229" s="24"/>
      <c r="AQ229" s="24"/>
      <c r="AR229" s="24"/>
      <c r="AV229" s="24"/>
      <c r="AW229" s="24"/>
      <c r="AX229" s="24"/>
      <c r="AY229" s="24"/>
      <c r="AZ229" s="24"/>
      <c r="BA229" s="24"/>
      <c r="BB229" s="24"/>
      <c r="BC229" s="24"/>
      <c r="BD229" s="24"/>
    </row>
    <row r="230" spans="1:56" ht="3.65" customHeight="1" x14ac:dyDescent="0.35">
      <c r="C230" s="85"/>
      <c r="AA230" s="270"/>
      <c r="AB230" s="7"/>
      <c r="AC230" s="7"/>
      <c r="AD230" s="7"/>
      <c r="AE230" s="7"/>
      <c r="AF230" s="138"/>
    </row>
    <row r="231" spans="1:56" x14ac:dyDescent="0.35">
      <c r="A231" s="95" t="s">
        <v>601</v>
      </c>
      <c r="B231" s="24" t="s">
        <v>71</v>
      </c>
      <c r="C231" s="230" t="s">
        <v>603</v>
      </c>
      <c r="D231" s="54">
        <v>94686</v>
      </c>
      <c r="E231" s="54">
        <v>100197</v>
      </c>
      <c r="F231" s="54">
        <v>105303</v>
      </c>
      <c r="G231" s="54">
        <v>117490</v>
      </c>
      <c r="H231" s="54">
        <v>121344</v>
      </c>
      <c r="I231" s="54">
        <v>130178</v>
      </c>
      <c r="J231" s="54">
        <v>141241</v>
      </c>
      <c r="K231" s="54">
        <v>146820</v>
      </c>
      <c r="L231" s="54">
        <v>138250</v>
      </c>
      <c r="M231" s="54">
        <v>173994</v>
      </c>
      <c r="N231" s="54">
        <v>193019</v>
      </c>
      <c r="O231" s="54">
        <v>203242</v>
      </c>
      <c r="P231" s="54">
        <v>299530</v>
      </c>
      <c r="Q231" s="54">
        <v>262855</v>
      </c>
      <c r="R231" s="54">
        <v>288693</v>
      </c>
      <c r="S231" s="54">
        <v>312706</v>
      </c>
      <c r="T231" s="54">
        <v>383038</v>
      </c>
      <c r="U231" s="54">
        <v>349039</v>
      </c>
      <c r="V231" s="54">
        <v>385773</v>
      </c>
      <c r="W231" s="54">
        <v>502255</v>
      </c>
      <c r="X231" s="54">
        <v>552224</v>
      </c>
      <c r="Y231" s="54">
        <v>528102</v>
      </c>
      <c r="Z231" s="54">
        <v>447407</v>
      </c>
      <c r="AA231" s="112">
        <v>452299</v>
      </c>
      <c r="AB231" s="112">
        <v>418407</v>
      </c>
      <c r="AC231" s="112">
        <v>432952</v>
      </c>
      <c r="AD231" s="112">
        <v>442719</v>
      </c>
      <c r="AE231" s="112">
        <v>453203</v>
      </c>
      <c r="AF231" s="138"/>
      <c r="AM231" s="24"/>
      <c r="AN231" s="24"/>
      <c r="AO231" s="24"/>
      <c r="AP231" s="24"/>
      <c r="AQ231" s="24"/>
      <c r="AR231" s="24"/>
      <c r="AV231" s="24"/>
      <c r="AW231" s="24"/>
      <c r="AX231" s="24"/>
      <c r="AY231" s="24"/>
      <c r="AZ231" s="24"/>
      <c r="BA231" s="24"/>
      <c r="BB231" s="24"/>
      <c r="BC231" s="24"/>
      <c r="BD231" s="24"/>
    </row>
    <row r="232" spans="1:56" x14ac:dyDescent="0.35">
      <c r="A232" s="39" t="s">
        <v>602</v>
      </c>
      <c r="B232" s="24" t="s">
        <v>71</v>
      </c>
      <c r="C232" s="230" t="s">
        <v>258</v>
      </c>
      <c r="D232" s="24">
        <v>75802</v>
      </c>
      <c r="E232" s="24">
        <v>78725</v>
      </c>
      <c r="F232" s="24">
        <v>81596</v>
      </c>
      <c r="G232" s="24">
        <v>89386</v>
      </c>
      <c r="H232" s="24">
        <v>88090</v>
      </c>
      <c r="I232" s="24">
        <v>91172</v>
      </c>
      <c r="J232" s="24">
        <v>97876</v>
      </c>
      <c r="K232" s="24">
        <v>102930</v>
      </c>
      <c r="L232" s="24">
        <v>100305</v>
      </c>
      <c r="M232" s="24">
        <v>124562</v>
      </c>
      <c r="N232" s="24">
        <v>141007</v>
      </c>
      <c r="O232" s="24">
        <v>145113</v>
      </c>
      <c r="P232" s="24">
        <v>235385</v>
      </c>
      <c r="Q232" s="24">
        <v>193314</v>
      </c>
      <c r="R232" s="24">
        <v>221746</v>
      </c>
      <c r="S232" s="24">
        <v>248209</v>
      </c>
      <c r="T232" s="24">
        <v>314228</v>
      </c>
      <c r="U232" s="24">
        <v>279459</v>
      </c>
      <c r="V232" s="24">
        <v>313452</v>
      </c>
      <c r="W232" s="24">
        <v>415227</v>
      </c>
      <c r="X232" s="24">
        <v>430105</v>
      </c>
      <c r="Y232" s="24">
        <v>406940</v>
      </c>
      <c r="Z232" s="24">
        <v>321982</v>
      </c>
      <c r="AA232" s="98">
        <v>313069</v>
      </c>
      <c r="AB232" s="98">
        <v>286123</v>
      </c>
      <c r="AC232" s="98">
        <v>298907</v>
      </c>
      <c r="AD232" s="98">
        <v>307335</v>
      </c>
      <c r="AE232" s="98">
        <v>315713</v>
      </c>
      <c r="AF232" s="138"/>
      <c r="AM232" s="98"/>
      <c r="AN232" s="98"/>
      <c r="AO232" s="98"/>
      <c r="AP232" s="98"/>
      <c r="AQ232" s="98"/>
      <c r="AR232" s="98"/>
      <c r="AV232" s="24"/>
      <c r="AW232" s="24"/>
      <c r="AX232" s="24"/>
      <c r="AY232" s="24"/>
      <c r="AZ232" s="24"/>
      <c r="BA232" s="24"/>
      <c r="BB232" s="24"/>
      <c r="BC232" s="24"/>
      <c r="BD232" s="24"/>
    </row>
    <row r="233" spans="1:56" x14ac:dyDescent="0.35">
      <c r="A233" s="39" t="s">
        <v>604</v>
      </c>
      <c r="B233" s="24" t="s">
        <v>71</v>
      </c>
      <c r="C233" s="230" t="s">
        <v>397</v>
      </c>
      <c r="D233" s="24">
        <v>6014</v>
      </c>
      <c r="E233" s="24">
        <v>6448</v>
      </c>
      <c r="F233" s="24">
        <v>6819</v>
      </c>
      <c r="G233" s="24">
        <v>7867</v>
      </c>
      <c r="H233" s="24">
        <v>8541</v>
      </c>
      <c r="I233" s="24">
        <v>8178</v>
      </c>
      <c r="J233" s="24">
        <v>8123</v>
      </c>
      <c r="K233" s="24">
        <v>8214</v>
      </c>
      <c r="L233" s="24">
        <v>8712</v>
      </c>
      <c r="M233" s="24">
        <v>9539</v>
      </c>
      <c r="N233" s="24">
        <v>10434</v>
      </c>
      <c r="O233" s="24">
        <v>11562</v>
      </c>
      <c r="P233" s="24">
        <v>14504</v>
      </c>
      <c r="Q233" s="24">
        <v>14798</v>
      </c>
      <c r="R233" s="24">
        <v>15931</v>
      </c>
      <c r="S233" s="24">
        <v>17052</v>
      </c>
      <c r="T233" s="24">
        <v>18302</v>
      </c>
      <c r="U233" s="24">
        <v>18133</v>
      </c>
      <c r="V233" s="24">
        <v>19897</v>
      </c>
      <c r="W233" s="24">
        <v>26149</v>
      </c>
      <c r="X233" s="24">
        <v>32262</v>
      </c>
      <c r="Y233" s="24">
        <v>37778</v>
      </c>
      <c r="Z233" s="24">
        <v>34902</v>
      </c>
      <c r="AA233" s="98">
        <v>44259</v>
      </c>
      <c r="AB233" s="98">
        <v>42176</v>
      </c>
      <c r="AC233" s="98">
        <v>41766</v>
      </c>
      <c r="AD233" s="98">
        <v>42937</v>
      </c>
      <c r="AE233" s="98">
        <v>44086</v>
      </c>
      <c r="AF233" s="138"/>
      <c r="AM233" s="24"/>
      <c r="AN233" s="24"/>
      <c r="AO233" s="24"/>
      <c r="AP233" s="24"/>
      <c r="AQ233" s="24"/>
      <c r="AR233" s="24"/>
      <c r="AV233" s="24"/>
      <c r="AW233" s="24"/>
      <c r="AX233" s="24"/>
      <c r="AY233" s="24"/>
      <c r="AZ233" s="24"/>
      <c r="BA233" s="24"/>
      <c r="BB233" s="24"/>
      <c r="BC233" s="24"/>
      <c r="BD233" s="24"/>
    </row>
    <row r="234" spans="1:56" x14ac:dyDescent="0.35">
      <c r="A234" s="57" t="s">
        <v>504</v>
      </c>
      <c r="B234" s="24" t="s">
        <v>71</v>
      </c>
      <c r="C234" s="230"/>
      <c r="D234" s="24"/>
      <c r="E234" s="24">
        <v>3215</v>
      </c>
      <c r="F234" s="24">
        <v>3411</v>
      </c>
      <c r="G234" s="24">
        <v>3710</v>
      </c>
      <c r="H234" s="24">
        <v>4069</v>
      </c>
      <c r="I234" s="24">
        <v>4136</v>
      </c>
      <c r="J234" s="24">
        <v>4221</v>
      </c>
      <c r="K234" s="24">
        <v>4554</v>
      </c>
      <c r="L234" s="24">
        <v>5184</v>
      </c>
      <c r="M234" s="24">
        <v>5821</v>
      </c>
      <c r="N234" s="24">
        <v>6250</v>
      </c>
      <c r="O234" s="24">
        <v>6482</v>
      </c>
      <c r="P234" s="24">
        <v>7328</v>
      </c>
      <c r="Q234" s="24">
        <v>7397</v>
      </c>
      <c r="R234" s="24">
        <v>7331</v>
      </c>
      <c r="S234" s="24">
        <v>7263</v>
      </c>
      <c r="T234" s="24">
        <v>7753</v>
      </c>
      <c r="U234" s="24">
        <v>7603</v>
      </c>
      <c r="V234" s="24">
        <v>8036</v>
      </c>
      <c r="W234" s="24">
        <v>8692</v>
      </c>
      <c r="X234" s="24">
        <v>9513</v>
      </c>
      <c r="Y234" s="24">
        <v>9508</v>
      </c>
      <c r="Z234" s="24">
        <v>9136</v>
      </c>
      <c r="AA234" s="98">
        <v>9446</v>
      </c>
      <c r="AB234" s="98">
        <v>9844</v>
      </c>
      <c r="AC234" s="98">
        <v>10150</v>
      </c>
      <c r="AD234" s="98">
        <v>10396</v>
      </c>
      <c r="AE234" s="98">
        <v>10627</v>
      </c>
      <c r="AF234" s="138"/>
      <c r="AM234" s="24"/>
      <c r="AN234" s="24"/>
      <c r="AO234" s="24"/>
      <c r="AP234" s="24"/>
      <c r="AQ234" s="24"/>
      <c r="AR234" s="24"/>
      <c r="AV234" s="24"/>
      <c r="AW234" s="24"/>
      <c r="AX234" s="24"/>
      <c r="AY234" s="24"/>
      <c r="AZ234" s="24"/>
      <c r="BA234" s="24"/>
      <c r="BB234" s="24"/>
      <c r="BC234" s="24"/>
      <c r="BD234" s="24"/>
    </row>
    <row r="235" spans="1:56" x14ac:dyDescent="0.35">
      <c r="A235" s="57" t="s">
        <v>605</v>
      </c>
      <c r="B235" s="24" t="s">
        <v>71</v>
      </c>
      <c r="C235" s="230"/>
      <c r="D235" s="24"/>
      <c r="E235" s="24">
        <v>287</v>
      </c>
      <c r="F235" s="24">
        <v>337</v>
      </c>
      <c r="G235" s="24">
        <v>403</v>
      </c>
      <c r="H235" s="24">
        <v>416</v>
      </c>
      <c r="I235" s="24">
        <v>134</v>
      </c>
      <c r="J235" s="24">
        <v>185</v>
      </c>
      <c r="K235" s="24">
        <v>207</v>
      </c>
      <c r="L235" s="24">
        <v>356</v>
      </c>
      <c r="M235" s="24">
        <v>243</v>
      </c>
      <c r="N235" s="24">
        <v>241</v>
      </c>
      <c r="O235" s="24">
        <v>455</v>
      </c>
      <c r="P235" s="24">
        <v>633</v>
      </c>
      <c r="Q235" s="24">
        <v>654</v>
      </c>
      <c r="R235" s="24">
        <v>772</v>
      </c>
      <c r="S235" s="24">
        <v>785</v>
      </c>
      <c r="T235" s="24">
        <v>192</v>
      </c>
      <c r="U235" s="24">
        <v>250</v>
      </c>
      <c r="V235" s="24">
        <v>263</v>
      </c>
      <c r="W235" s="24">
        <v>281</v>
      </c>
      <c r="X235" s="24">
        <v>444</v>
      </c>
      <c r="Y235" s="24">
        <v>551</v>
      </c>
      <c r="Z235" s="24">
        <v>730</v>
      </c>
      <c r="AA235" s="98">
        <v>837</v>
      </c>
      <c r="AB235" s="98">
        <v>859</v>
      </c>
      <c r="AC235" s="98">
        <v>912</v>
      </c>
      <c r="AD235" s="98">
        <v>970</v>
      </c>
      <c r="AE235" s="98">
        <v>1003</v>
      </c>
      <c r="AF235" s="138"/>
      <c r="AM235" s="24"/>
      <c r="AN235" s="24"/>
      <c r="AO235" s="24"/>
      <c r="AP235" s="24"/>
      <c r="AQ235" s="24"/>
      <c r="AR235" s="24"/>
      <c r="AV235" s="24"/>
      <c r="AW235" s="24"/>
      <c r="AX235" s="24"/>
      <c r="AY235" s="24"/>
      <c r="AZ235" s="24"/>
      <c r="BA235" s="24"/>
      <c r="BB235" s="24"/>
      <c r="BC235" s="24"/>
      <c r="BD235" s="24"/>
    </row>
    <row r="236" spans="1:56" x14ac:dyDescent="0.35">
      <c r="A236" s="57" t="s">
        <v>606</v>
      </c>
      <c r="B236" s="24" t="s">
        <v>71</v>
      </c>
      <c r="C236" s="230"/>
      <c r="D236" s="24"/>
      <c r="E236" s="24">
        <v>1246</v>
      </c>
      <c r="F236" s="24">
        <v>1291</v>
      </c>
      <c r="G236" s="24">
        <v>1393</v>
      </c>
      <c r="H236" s="24">
        <v>1400</v>
      </c>
      <c r="I236" s="24">
        <v>1586</v>
      </c>
      <c r="J236" s="24">
        <v>1443</v>
      </c>
      <c r="K236" s="24">
        <v>1486</v>
      </c>
      <c r="L236" s="24">
        <v>1554</v>
      </c>
      <c r="M236" s="24">
        <v>1603</v>
      </c>
      <c r="N236" s="24">
        <v>1676</v>
      </c>
      <c r="O236" s="24">
        <v>1889</v>
      </c>
      <c r="P236" s="24">
        <v>2542</v>
      </c>
      <c r="Q236" s="24">
        <v>3087</v>
      </c>
      <c r="R236" s="24">
        <v>3175</v>
      </c>
      <c r="S236" s="24">
        <v>3225</v>
      </c>
      <c r="T236" s="24">
        <v>3164</v>
      </c>
      <c r="U236" s="24">
        <v>2794</v>
      </c>
      <c r="V236" s="24">
        <v>2550</v>
      </c>
      <c r="W236" s="24">
        <v>2026</v>
      </c>
      <c r="X236" s="24">
        <v>2029</v>
      </c>
      <c r="Y236" s="24">
        <v>1939</v>
      </c>
      <c r="Z236" s="24">
        <v>1924</v>
      </c>
      <c r="AA236" s="98">
        <v>1952</v>
      </c>
      <c r="AB236" s="98">
        <v>1970</v>
      </c>
      <c r="AC236" s="98">
        <v>1965</v>
      </c>
      <c r="AD236" s="98">
        <v>1960</v>
      </c>
      <c r="AE236" s="98">
        <v>1959</v>
      </c>
      <c r="AF236" s="138"/>
      <c r="AM236" s="24"/>
      <c r="AN236" s="24"/>
      <c r="AO236" s="24"/>
      <c r="AP236" s="24"/>
      <c r="AQ236" s="24"/>
      <c r="AR236" s="24"/>
      <c r="AV236" s="24"/>
      <c r="AW236" s="24"/>
      <c r="AX236" s="24"/>
      <c r="AY236" s="24"/>
      <c r="AZ236" s="24"/>
      <c r="BA236" s="24"/>
      <c r="BB236" s="24"/>
      <c r="BC236" s="24"/>
      <c r="BD236" s="24"/>
    </row>
    <row r="237" spans="1:56" x14ac:dyDescent="0.35">
      <c r="A237" s="57" t="s">
        <v>607</v>
      </c>
      <c r="B237" s="24" t="s">
        <v>71</v>
      </c>
      <c r="C237" s="230"/>
      <c r="D237" s="24"/>
      <c r="E237" s="24"/>
      <c r="F237" s="24"/>
      <c r="G237" s="24"/>
      <c r="H237" s="24"/>
      <c r="I237" s="24"/>
      <c r="J237" s="24"/>
      <c r="K237" s="24"/>
      <c r="L237" s="24"/>
      <c r="M237" s="24"/>
      <c r="N237" s="24"/>
      <c r="O237" s="24"/>
      <c r="P237" s="24"/>
      <c r="Q237" s="24"/>
      <c r="R237" s="24"/>
      <c r="S237" s="24">
        <v>5333</v>
      </c>
      <c r="T237" s="24">
        <v>6737</v>
      </c>
      <c r="U237" s="24">
        <v>7099</v>
      </c>
      <c r="V237" s="24">
        <v>8558</v>
      </c>
      <c r="W237" s="24">
        <v>14651</v>
      </c>
      <c r="X237" s="24">
        <v>19815</v>
      </c>
      <c r="Y237" s="24">
        <v>25163</v>
      </c>
      <c r="Z237" s="24">
        <v>22521</v>
      </c>
      <c r="AA237" s="98">
        <v>31407</v>
      </c>
      <c r="AB237" s="98">
        <v>28873</v>
      </c>
      <c r="AC237" s="98">
        <v>28094</v>
      </c>
      <c r="AD237" s="98">
        <v>28950</v>
      </c>
      <c r="AE237" s="98">
        <v>29823</v>
      </c>
      <c r="AF237" s="138"/>
      <c r="AM237" s="24"/>
      <c r="AN237" s="24"/>
      <c r="AO237" s="24"/>
      <c r="AP237" s="24"/>
      <c r="AQ237" s="24"/>
      <c r="AR237" s="24"/>
      <c r="AV237" s="24"/>
      <c r="AW237" s="24"/>
      <c r="AX237" s="24"/>
      <c r="AY237" s="24"/>
      <c r="AZ237" s="24"/>
      <c r="BA237" s="24"/>
      <c r="BB237" s="24"/>
      <c r="BC237" s="24"/>
      <c r="BD237" s="24"/>
    </row>
    <row r="238" spans="1:56" x14ac:dyDescent="0.35">
      <c r="A238" s="57" t="s">
        <v>505</v>
      </c>
      <c r="B238" s="24" t="s">
        <v>71</v>
      </c>
      <c r="C238" s="230"/>
      <c r="D238" s="24"/>
      <c r="E238" s="24">
        <v>53</v>
      </c>
      <c r="F238" s="24">
        <v>39</v>
      </c>
      <c r="G238" s="24">
        <v>39</v>
      </c>
      <c r="H238" s="24">
        <v>67</v>
      </c>
      <c r="I238" s="24">
        <v>50</v>
      </c>
      <c r="J238" s="24">
        <v>41</v>
      </c>
      <c r="K238" s="24">
        <v>34</v>
      </c>
      <c r="L238" s="24">
        <v>80</v>
      </c>
      <c r="M238" s="24">
        <v>69</v>
      </c>
      <c r="N238" s="24">
        <v>71</v>
      </c>
      <c r="O238" s="24">
        <v>64</v>
      </c>
      <c r="P238" s="24">
        <v>97</v>
      </c>
      <c r="Q238" s="24">
        <v>100</v>
      </c>
      <c r="R238" s="24">
        <v>284</v>
      </c>
      <c r="S238" s="24"/>
      <c r="T238" s="24"/>
      <c r="U238" s="24"/>
      <c r="V238" s="24"/>
      <c r="W238" s="24"/>
      <c r="X238" s="24"/>
      <c r="Y238" s="24"/>
      <c r="Z238" s="24"/>
      <c r="AA238" s="98"/>
      <c r="AB238" s="98"/>
      <c r="AC238" s="98"/>
      <c r="AD238" s="98"/>
      <c r="AE238" s="98"/>
      <c r="AF238" s="138"/>
      <c r="AM238" s="24"/>
      <c r="AN238" s="24"/>
      <c r="AO238" s="24"/>
      <c r="AP238" s="24"/>
      <c r="AQ238" s="24"/>
      <c r="AR238" s="24"/>
      <c r="AV238" s="24"/>
      <c r="AW238" s="24"/>
      <c r="AX238" s="24"/>
      <c r="AY238" s="24"/>
      <c r="AZ238" s="24"/>
      <c r="BA238" s="24"/>
      <c r="BB238" s="24"/>
      <c r="BC238" s="24"/>
      <c r="BD238" s="24"/>
    </row>
    <row r="239" spans="1:56" x14ac:dyDescent="0.35">
      <c r="A239" s="57" t="s">
        <v>236</v>
      </c>
      <c r="B239" s="24" t="s">
        <v>71</v>
      </c>
      <c r="C239" s="230"/>
      <c r="D239" s="24"/>
      <c r="E239" s="24">
        <v>1647</v>
      </c>
      <c r="F239" s="24">
        <v>399</v>
      </c>
      <c r="G239" s="24">
        <v>726</v>
      </c>
      <c r="H239" s="24">
        <v>800</v>
      </c>
      <c r="I239" s="24">
        <v>459</v>
      </c>
      <c r="J239" s="24">
        <v>982</v>
      </c>
      <c r="K239" s="24">
        <v>942</v>
      </c>
      <c r="L239" s="24">
        <v>1537</v>
      </c>
      <c r="M239" s="24">
        <v>1803</v>
      </c>
      <c r="N239" s="24">
        <v>2196</v>
      </c>
      <c r="O239" s="24">
        <v>2672</v>
      </c>
      <c r="P239" s="24">
        <v>3904</v>
      </c>
      <c r="Q239" s="24">
        <v>3558</v>
      </c>
      <c r="R239" s="24">
        <v>4369</v>
      </c>
      <c r="S239" s="24">
        <v>446</v>
      </c>
      <c r="T239" s="24">
        <v>456</v>
      </c>
      <c r="U239" s="24">
        <v>387</v>
      </c>
      <c r="V239" s="24">
        <v>490</v>
      </c>
      <c r="W239" s="24">
        <v>499</v>
      </c>
      <c r="X239" s="24">
        <v>461</v>
      </c>
      <c r="Y239" s="24">
        <v>618</v>
      </c>
      <c r="Z239" s="24">
        <v>591</v>
      </c>
      <c r="AA239" s="98">
        <v>617</v>
      </c>
      <c r="AB239" s="98">
        <v>629</v>
      </c>
      <c r="AC239" s="98">
        <v>646</v>
      </c>
      <c r="AD239" s="98">
        <v>660</v>
      </c>
      <c r="AE239" s="98">
        <v>674</v>
      </c>
      <c r="AF239" s="138"/>
      <c r="AM239" s="24"/>
      <c r="AN239" s="24"/>
      <c r="AO239" s="24"/>
      <c r="AP239" s="24"/>
      <c r="AQ239" s="24"/>
      <c r="AR239" s="24"/>
      <c r="AV239" s="24"/>
      <c r="AW239" s="24"/>
      <c r="AX239" s="24"/>
      <c r="AY239" s="24"/>
      <c r="AZ239" s="24"/>
      <c r="BA239" s="24"/>
      <c r="BB239" s="24"/>
      <c r="BC239" s="24"/>
      <c r="BD239" s="24"/>
    </row>
    <row r="240" spans="1:56" x14ac:dyDescent="0.35">
      <c r="A240" s="39" t="s">
        <v>608</v>
      </c>
      <c r="B240" s="24" t="s">
        <v>71</v>
      </c>
      <c r="C240" s="230"/>
      <c r="D240" s="24"/>
      <c r="E240" s="24"/>
      <c r="F240" s="24"/>
      <c r="G240" s="24"/>
      <c r="H240" s="24"/>
      <c r="I240" s="24"/>
      <c r="J240" s="24"/>
      <c r="K240" s="24"/>
      <c r="L240" s="24">
        <v>3629</v>
      </c>
      <c r="M240" s="24">
        <v>5536</v>
      </c>
      <c r="N240" s="24">
        <v>5772</v>
      </c>
      <c r="O240" s="24">
        <v>6030</v>
      </c>
      <c r="P240" s="24">
        <v>5371</v>
      </c>
      <c r="Q240" s="24">
        <v>6409</v>
      </c>
      <c r="R240" s="24">
        <v>4880</v>
      </c>
      <c r="S240" s="24">
        <v>4480</v>
      </c>
      <c r="T240" s="24">
        <v>5656</v>
      </c>
      <c r="U240" s="24">
        <v>6279</v>
      </c>
      <c r="V240" s="24">
        <v>7577</v>
      </c>
      <c r="W240" s="24">
        <v>8273</v>
      </c>
      <c r="X240" s="24">
        <v>7396</v>
      </c>
      <c r="Y240" s="24">
        <v>9894</v>
      </c>
      <c r="Z240" s="24">
        <v>10416</v>
      </c>
      <c r="AA240" s="98">
        <v>11738</v>
      </c>
      <c r="AB240" s="98">
        <v>12187</v>
      </c>
      <c r="AC240" s="98">
        <v>12339</v>
      </c>
      <c r="AD240" s="98">
        <v>12267</v>
      </c>
      <c r="AE240" s="98">
        <v>12748</v>
      </c>
      <c r="AF240" s="138"/>
      <c r="AM240" s="24"/>
      <c r="AN240" s="24"/>
      <c r="AO240" s="24"/>
      <c r="AP240" s="24"/>
      <c r="AQ240" s="24"/>
      <c r="AR240" s="24"/>
      <c r="AV240" s="24"/>
      <c r="AW240" s="24"/>
      <c r="AX240" s="24"/>
      <c r="AY240" s="24"/>
      <c r="AZ240" s="24"/>
      <c r="BA240" s="24"/>
      <c r="BB240" s="24"/>
      <c r="BC240" s="24"/>
      <c r="BD240" s="24"/>
    </row>
    <row r="241" spans="1:56" x14ac:dyDescent="0.35">
      <c r="A241" s="57" t="s">
        <v>609</v>
      </c>
      <c r="B241" s="24" t="s">
        <v>71</v>
      </c>
      <c r="C241" s="230"/>
      <c r="D241" s="24"/>
      <c r="E241" s="24"/>
      <c r="F241" s="24"/>
      <c r="G241" s="24"/>
      <c r="H241" s="24"/>
      <c r="I241" s="24"/>
      <c r="J241" s="24"/>
      <c r="K241" s="24"/>
      <c r="L241" s="24">
        <v>3078</v>
      </c>
      <c r="M241" s="24">
        <v>3346</v>
      </c>
      <c r="N241" s="24">
        <v>3534</v>
      </c>
      <c r="O241" s="24">
        <v>3501</v>
      </c>
      <c r="P241" s="24">
        <v>4430</v>
      </c>
      <c r="Q241" s="24">
        <v>4009</v>
      </c>
      <c r="R241" s="24">
        <v>3560</v>
      </c>
      <c r="S241" s="24">
        <v>3525</v>
      </c>
      <c r="T241" s="24">
        <v>3932</v>
      </c>
      <c r="U241" s="24">
        <v>4701</v>
      </c>
      <c r="V241" s="24">
        <v>4798</v>
      </c>
      <c r="W241" s="24">
        <v>6029</v>
      </c>
      <c r="X241" s="24">
        <v>6154</v>
      </c>
      <c r="Y241" s="24">
        <v>7031</v>
      </c>
      <c r="Z241" s="24">
        <v>7524</v>
      </c>
      <c r="AA241" s="98">
        <v>8075</v>
      </c>
      <c r="AB241" s="98">
        <v>8397</v>
      </c>
      <c r="AC241" s="98">
        <v>8738</v>
      </c>
      <c r="AD241" s="98">
        <v>9122</v>
      </c>
      <c r="AE241" s="98">
        <v>9532</v>
      </c>
      <c r="AF241" s="138"/>
      <c r="AM241" s="24"/>
      <c r="AN241" s="24"/>
      <c r="AO241" s="24"/>
      <c r="AP241" s="24"/>
      <c r="AQ241" s="24"/>
      <c r="AR241" s="24"/>
      <c r="AV241" s="24"/>
      <c r="AW241" s="24"/>
      <c r="AX241" s="24"/>
      <c r="AY241" s="24"/>
      <c r="AZ241" s="24"/>
      <c r="BA241" s="24"/>
      <c r="BB241" s="24"/>
      <c r="BC241" s="24"/>
      <c r="BD241" s="24"/>
    </row>
    <row r="242" spans="1:56" x14ac:dyDescent="0.35">
      <c r="A242" s="57" t="s">
        <v>610</v>
      </c>
      <c r="B242" s="24" t="s">
        <v>71</v>
      </c>
      <c r="C242" s="230"/>
      <c r="D242" s="24"/>
      <c r="E242" s="24"/>
      <c r="F242" s="24"/>
      <c r="G242" s="24"/>
      <c r="H242" s="24"/>
      <c r="I242" s="24"/>
      <c r="J242" s="24"/>
      <c r="K242" s="24"/>
      <c r="L242" s="24">
        <v>122</v>
      </c>
      <c r="M242" s="24">
        <v>125</v>
      </c>
      <c r="N242" s="24">
        <v>173</v>
      </c>
      <c r="O242" s="24">
        <v>191</v>
      </c>
      <c r="P242" s="24">
        <v>193</v>
      </c>
      <c r="Q242" s="24">
        <v>209</v>
      </c>
      <c r="R242" s="24">
        <v>264</v>
      </c>
      <c r="S242" s="24">
        <v>325</v>
      </c>
      <c r="T242" s="24">
        <v>430</v>
      </c>
      <c r="U242" s="24">
        <v>442</v>
      </c>
      <c r="V242" s="24">
        <v>481</v>
      </c>
      <c r="W242" s="24">
        <v>523</v>
      </c>
      <c r="X242" s="24">
        <v>10</v>
      </c>
      <c r="Y242" s="24">
        <v>1</v>
      </c>
      <c r="Z242" s="24">
        <v>1</v>
      </c>
      <c r="AA242" s="98">
        <v>1</v>
      </c>
      <c r="AB242" s="98">
        <v>1</v>
      </c>
      <c r="AC242" s="98">
        <v>1</v>
      </c>
      <c r="AD242" s="98">
        <v>1</v>
      </c>
      <c r="AE242" s="98">
        <v>1</v>
      </c>
      <c r="AF242" s="138"/>
      <c r="AM242" s="24"/>
      <c r="AN242" s="24"/>
      <c r="AO242" s="24"/>
      <c r="AP242" s="24"/>
      <c r="AQ242" s="24"/>
      <c r="AR242" s="24"/>
      <c r="AV242" s="24"/>
      <c r="AW242" s="24"/>
      <c r="AX242" s="24"/>
      <c r="AY242" s="24"/>
      <c r="AZ242" s="24"/>
      <c r="BA242" s="24"/>
      <c r="BB242" s="24"/>
      <c r="BC242" s="24"/>
      <c r="BD242" s="24"/>
    </row>
    <row r="243" spans="1:56" x14ac:dyDescent="0.35">
      <c r="A243" s="57" t="s">
        <v>611</v>
      </c>
      <c r="B243" s="24" t="s">
        <v>71</v>
      </c>
      <c r="C243" s="230"/>
      <c r="D243" s="24"/>
      <c r="E243" s="24"/>
      <c r="F243" s="24"/>
      <c r="G243" s="24"/>
      <c r="H243" s="24"/>
      <c r="I243" s="24"/>
      <c r="J243" s="24"/>
      <c r="K243" s="24"/>
      <c r="L243" s="24"/>
      <c r="M243" s="24"/>
      <c r="N243" s="24"/>
      <c r="O243" s="24"/>
      <c r="P243" s="24"/>
      <c r="Q243" s="24"/>
      <c r="R243" s="24"/>
      <c r="S243" s="24"/>
      <c r="T243" s="24"/>
      <c r="U243" s="24"/>
      <c r="V243" s="24">
        <v>719</v>
      </c>
      <c r="W243" s="24">
        <v>956</v>
      </c>
      <c r="X243" s="24">
        <v>644</v>
      </c>
      <c r="Y243" s="24">
        <v>1377</v>
      </c>
      <c r="Z243" s="24">
        <v>1293</v>
      </c>
      <c r="AA243" s="98">
        <v>1481</v>
      </c>
      <c r="AB243" s="98">
        <v>1888</v>
      </c>
      <c r="AC243" s="98">
        <v>1964</v>
      </c>
      <c r="AD243" s="98">
        <v>1838</v>
      </c>
      <c r="AE243" s="98">
        <v>1851</v>
      </c>
      <c r="AF243" s="138"/>
      <c r="AM243" s="24"/>
      <c r="AN243" s="24"/>
      <c r="AO243" s="24"/>
      <c r="AP243" s="24"/>
      <c r="AQ243" s="24"/>
      <c r="AR243" s="24"/>
      <c r="AV243" s="24"/>
      <c r="AW243" s="24"/>
      <c r="AX243" s="24"/>
      <c r="AY243" s="24"/>
      <c r="AZ243" s="24"/>
      <c r="BA243" s="24"/>
      <c r="BB243" s="24"/>
      <c r="BC243" s="24"/>
      <c r="BD243" s="24"/>
    </row>
    <row r="244" spans="1:56" x14ac:dyDescent="0.35">
      <c r="A244" s="57" t="s">
        <v>612</v>
      </c>
      <c r="B244" s="24" t="s">
        <v>71</v>
      </c>
      <c r="C244" s="230"/>
      <c r="D244" s="24"/>
      <c r="E244" s="24"/>
      <c r="F244" s="24"/>
      <c r="G244" s="24"/>
      <c r="H244" s="24"/>
      <c r="I244" s="24"/>
      <c r="J244" s="24"/>
      <c r="K244" s="24"/>
      <c r="L244" s="24">
        <v>429</v>
      </c>
      <c r="M244" s="24">
        <v>2065</v>
      </c>
      <c r="N244" s="24">
        <v>2065</v>
      </c>
      <c r="O244" s="24">
        <v>2338</v>
      </c>
      <c r="P244" s="24">
        <v>748</v>
      </c>
      <c r="Q244" s="24">
        <v>2191</v>
      </c>
      <c r="R244" s="24">
        <v>1056</v>
      </c>
      <c r="S244" s="24">
        <v>630</v>
      </c>
      <c r="T244" s="24">
        <v>1293</v>
      </c>
      <c r="U244" s="24">
        <v>1136</v>
      </c>
      <c r="V244" s="24">
        <v>1580</v>
      </c>
      <c r="W244" s="24">
        <v>765</v>
      </c>
      <c r="X244" s="24">
        <v>588</v>
      </c>
      <c r="Y244" s="24">
        <v>1485</v>
      </c>
      <c r="Z244" s="24">
        <v>1598</v>
      </c>
      <c r="AA244" s="98">
        <v>2181</v>
      </c>
      <c r="AB244" s="98">
        <v>1901</v>
      </c>
      <c r="AC244" s="98">
        <v>1636</v>
      </c>
      <c r="AD244" s="98">
        <v>1307</v>
      </c>
      <c r="AE244" s="98">
        <v>1365</v>
      </c>
      <c r="AF244" s="138"/>
      <c r="AM244" s="24"/>
      <c r="AN244" s="24"/>
      <c r="AO244" s="24"/>
      <c r="AP244" s="24"/>
      <c r="AQ244" s="24"/>
      <c r="AR244" s="24"/>
      <c r="AV244" s="24"/>
      <c r="AW244" s="24"/>
      <c r="AX244" s="24"/>
      <c r="AY244" s="24"/>
      <c r="AZ244" s="24"/>
      <c r="BA244" s="24"/>
      <c r="BB244" s="24"/>
      <c r="BC244" s="24"/>
      <c r="BD244" s="24"/>
    </row>
    <row r="245" spans="1:56" x14ac:dyDescent="0.35">
      <c r="A245" s="39" t="s">
        <v>613</v>
      </c>
      <c r="B245" s="24" t="s">
        <v>71</v>
      </c>
      <c r="C245" s="230"/>
      <c r="D245" s="24"/>
      <c r="E245" s="24"/>
      <c r="F245" s="24"/>
      <c r="G245" s="24"/>
      <c r="H245" s="24"/>
      <c r="I245" s="24"/>
      <c r="J245" s="24"/>
      <c r="K245" s="24"/>
      <c r="L245" s="24">
        <v>11736</v>
      </c>
      <c r="M245" s="24">
        <v>13887</v>
      </c>
      <c r="N245" s="24">
        <v>12832</v>
      </c>
      <c r="O245" s="24">
        <v>12730</v>
      </c>
      <c r="P245" s="24">
        <v>13126</v>
      </c>
      <c r="Q245" s="24">
        <v>14161</v>
      </c>
      <c r="R245" s="24">
        <v>13137</v>
      </c>
      <c r="S245" s="24">
        <v>14095</v>
      </c>
      <c r="T245" s="24">
        <v>13765</v>
      </c>
      <c r="U245" s="24">
        <v>11696</v>
      </c>
      <c r="V245" s="24">
        <v>2758</v>
      </c>
      <c r="W245" s="24">
        <v>2994</v>
      </c>
      <c r="X245" s="24">
        <v>4670</v>
      </c>
      <c r="Y245" s="24">
        <v>3015</v>
      </c>
      <c r="Z245" s="24">
        <v>2999</v>
      </c>
      <c r="AA245" s="98">
        <v>3142</v>
      </c>
      <c r="AB245" s="98">
        <v>3964</v>
      </c>
      <c r="AC245" s="98">
        <v>4069</v>
      </c>
      <c r="AD245" s="98">
        <v>4073</v>
      </c>
      <c r="AE245" s="98">
        <v>3872</v>
      </c>
      <c r="AF245" s="138"/>
      <c r="AM245" s="24"/>
      <c r="AN245" s="24"/>
      <c r="AO245" s="24"/>
      <c r="AP245" s="24"/>
      <c r="AQ245" s="24"/>
      <c r="AR245" s="24"/>
      <c r="AV245" s="24"/>
      <c r="AW245" s="24"/>
      <c r="AX245" s="24"/>
      <c r="AY245" s="24"/>
      <c r="AZ245" s="24"/>
      <c r="BA245" s="24"/>
      <c r="BB245" s="24"/>
      <c r="BC245" s="24"/>
      <c r="BD245" s="24"/>
    </row>
    <row r="246" spans="1:56" x14ac:dyDescent="0.35">
      <c r="A246" s="39" t="s">
        <v>614</v>
      </c>
      <c r="B246" s="24" t="s">
        <v>71</v>
      </c>
      <c r="C246" s="230"/>
      <c r="D246" s="24"/>
      <c r="E246" s="24"/>
      <c r="F246" s="24"/>
      <c r="G246" s="24"/>
      <c r="H246" s="24"/>
      <c r="I246" s="24"/>
      <c r="J246" s="24"/>
      <c r="K246" s="24"/>
      <c r="L246" s="24">
        <v>1499</v>
      </c>
      <c r="M246" s="24">
        <v>1648</v>
      </c>
      <c r="N246" s="24">
        <v>1792</v>
      </c>
      <c r="O246" s="24">
        <v>1823</v>
      </c>
      <c r="P246" s="24">
        <v>2392</v>
      </c>
      <c r="Q246" s="24">
        <v>3557</v>
      </c>
      <c r="R246" s="24">
        <v>4517</v>
      </c>
      <c r="S246" s="24">
        <v>4494</v>
      </c>
      <c r="T246" s="24">
        <v>4262</v>
      </c>
      <c r="U246" s="24">
        <v>550</v>
      </c>
      <c r="V246" s="24">
        <v>602</v>
      </c>
      <c r="W246" s="24">
        <v>630</v>
      </c>
      <c r="X246" s="24">
        <v>1041</v>
      </c>
      <c r="Y246" s="24">
        <v>989</v>
      </c>
      <c r="Z246" s="24">
        <v>933</v>
      </c>
      <c r="AA246" s="98">
        <v>559</v>
      </c>
      <c r="AB246" s="98">
        <v>550</v>
      </c>
      <c r="AC246" s="98">
        <v>535</v>
      </c>
      <c r="AD246" s="98">
        <v>528</v>
      </c>
      <c r="AE246" s="98">
        <v>519</v>
      </c>
      <c r="AF246" s="138"/>
      <c r="AM246" s="24"/>
      <c r="AN246" s="24"/>
      <c r="AO246" s="24"/>
      <c r="AP246" s="24"/>
      <c r="AQ246" s="24"/>
      <c r="AR246" s="24"/>
      <c r="AV246" s="24"/>
      <c r="AW246" s="24"/>
      <c r="AX246" s="24"/>
      <c r="AY246" s="24"/>
      <c r="AZ246" s="24"/>
      <c r="BA246" s="24"/>
      <c r="BB246" s="24"/>
      <c r="BC246" s="24"/>
      <c r="BD246" s="24"/>
    </row>
    <row r="247" spans="1:56" x14ac:dyDescent="0.35">
      <c r="A247" s="39" t="s">
        <v>615</v>
      </c>
      <c r="B247" s="24" t="s">
        <v>71</v>
      </c>
      <c r="C247" s="230" t="s">
        <v>260</v>
      </c>
      <c r="D247" s="24"/>
      <c r="E247" s="24">
        <v>8247</v>
      </c>
      <c r="F247" s="24">
        <v>8519</v>
      </c>
      <c r="G247" s="24">
        <v>7815</v>
      </c>
      <c r="H247" s="24">
        <v>8577</v>
      </c>
      <c r="I247" s="81">
        <v>9862</v>
      </c>
      <c r="J247" s="24">
        <v>10042</v>
      </c>
      <c r="K247" s="24">
        <v>9509</v>
      </c>
      <c r="L247" s="24">
        <v>4481</v>
      </c>
      <c r="M247" s="24">
        <v>6968</v>
      </c>
      <c r="N247" s="24">
        <v>7920</v>
      </c>
      <c r="O247" s="24">
        <v>13536</v>
      </c>
      <c r="P247" s="24">
        <v>14818</v>
      </c>
      <c r="Q247" s="24">
        <v>16233</v>
      </c>
      <c r="R247" s="24">
        <v>14201</v>
      </c>
      <c r="S247" s="24">
        <v>11696</v>
      </c>
      <c r="T247" s="24">
        <v>11984</v>
      </c>
      <c r="U247" s="24">
        <v>11544</v>
      </c>
      <c r="V247" s="24">
        <v>3068</v>
      </c>
      <c r="W247" s="24">
        <v>2743</v>
      </c>
      <c r="X247" s="24">
        <v>2847</v>
      </c>
      <c r="Y247" s="24">
        <v>6800</v>
      </c>
      <c r="Z247" s="24">
        <v>3913</v>
      </c>
      <c r="AA247" s="98">
        <v>3562</v>
      </c>
      <c r="AB247" s="98">
        <v>3565</v>
      </c>
      <c r="AC247" s="98">
        <v>4212</v>
      </c>
      <c r="AD247" s="98">
        <v>3789</v>
      </c>
      <c r="AE247" s="98">
        <v>3488</v>
      </c>
      <c r="AF247" s="138"/>
      <c r="AM247" s="24"/>
      <c r="AN247" s="24"/>
      <c r="AO247" s="24"/>
      <c r="AP247" s="24"/>
      <c r="AQ247" s="24"/>
      <c r="AR247" s="24"/>
      <c r="AV247" s="24"/>
      <c r="AW247" s="24"/>
      <c r="AX247" s="24"/>
      <c r="AY247" s="24"/>
      <c r="AZ247" s="24"/>
      <c r="BA247" s="24"/>
      <c r="BB247" s="24"/>
      <c r="BC247" s="24"/>
      <c r="BD247" s="24"/>
    </row>
    <row r="248" spans="1:56" x14ac:dyDescent="0.35">
      <c r="A248" s="39" t="s">
        <v>616</v>
      </c>
      <c r="B248" s="24" t="s">
        <v>71</v>
      </c>
      <c r="C248" s="230"/>
      <c r="D248" s="24"/>
      <c r="E248" s="24"/>
      <c r="F248" s="24"/>
      <c r="G248" s="24"/>
      <c r="H248" s="24"/>
      <c r="I248" s="24"/>
      <c r="J248" s="24"/>
      <c r="K248" s="24"/>
      <c r="L248" s="24"/>
      <c r="M248" s="24"/>
      <c r="N248" s="24"/>
      <c r="O248" s="24"/>
      <c r="P248" s="24"/>
      <c r="Q248" s="24"/>
      <c r="R248" s="24"/>
      <c r="V248" s="24">
        <v>2425</v>
      </c>
      <c r="W248" s="24">
        <v>3210</v>
      </c>
      <c r="X248" s="24">
        <v>4580</v>
      </c>
      <c r="Y248" s="24">
        <v>4782</v>
      </c>
      <c r="Z248" s="24">
        <v>9855</v>
      </c>
      <c r="AA248" s="98">
        <v>9495</v>
      </c>
      <c r="AB248" s="98">
        <v>7217</v>
      </c>
      <c r="AC248" s="98">
        <v>4822</v>
      </c>
      <c r="AD248" s="98">
        <v>4906</v>
      </c>
      <c r="AE248" s="98">
        <v>4917</v>
      </c>
      <c r="AF248" s="138"/>
      <c r="AM248" s="24"/>
      <c r="AN248" s="24"/>
      <c r="AO248" s="24"/>
      <c r="AP248" s="24"/>
      <c r="AQ248" s="24"/>
      <c r="AR248" s="24"/>
      <c r="AV248" s="24"/>
      <c r="AW248" s="24"/>
      <c r="AX248" s="24"/>
      <c r="AY248" s="24"/>
      <c r="AZ248" s="24"/>
      <c r="BA248" s="24"/>
      <c r="BB248" s="24"/>
      <c r="BC248" s="24"/>
      <c r="BD248" s="24"/>
    </row>
    <row r="249" spans="1:56" x14ac:dyDescent="0.35">
      <c r="A249" s="39" t="s">
        <v>617</v>
      </c>
      <c r="B249" s="24" t="s">
        <v>71</v>
      </c>
      <c r="C249" s="230"/>
      <c r="D249" s="24"/>
      <c r="E249" s="24"/>
      <c r="F249" s="24"/>
      <c r="G249" s="24"/>
      <c r="H249" s="24"/>
      <c r="I249" s="24"/>
      <c r="J249" s="24"/>
      <c r="K249" s="24"/>
      <c r="L249" s="24"/>
      <c r="M249" s="24"/>
      <c r="N249" s="24"/>
      <c r="O249" s="24"/>
      <c r="P249" s="24"/>
      <c r="Q249" s="24"/>
      <c r="R249" s="24"/>
      <c r="S249" s="24"/>
      <c r="T249" s="24"/>
      <c r="U249" s="24"/>
      <c r="V249" s="24">
        <v>35994</v>
      </c>
      <c r="W249" s="24">
        <v>43030</v>
      </c>
      <c r="X249" s="24">
        <v>69323</v>
      </c>
      <c r="Y249" s="24">
        <v>57904</v>
      </c>
      <c r="Z249" s="24">
        <v>62407</v>
      </c>
      <c r="AA249" s="98">
        <v>66476</v>
      </c>
      <c r="AB249" s="98">
        <v>62625</v>
      </c>
      <c r="AC249" s="98">
        <v>66301</v>
      </c>
      <c r="AD249" s="98">
        <v>66885</v>
      </c>
      <c r="AE249" s="98">
        <v>67859</v>
      </c>
      <c r="AF249" s="138"/>
      <c r="AM249" s="24"/>
      <c r="AN249" s="24"/>
      <c r="AO249" s="24"/>
      <c r="AP249" s="24"/>
      <c r="AQ249" s="24"/>
      <c r="AR249" s="24"/>
      <c r="AV249" s="24"/>
      <c r="AW249" s="24"/>
      <c r="AX249" s="24"/>
      <c r="AY249" s="24"/>
      <c r="AZ249" s="24"/>
      <c r="BA249" s="24"/>
      <c r="BB249" s="24"/>
      <c r="BC249" s="24"/>
      <c r="BD249" s="24"/>
    </row>
    <row r="250" spans="1:56" x14ac:dyDescent="0.35">
      <c r="A250" s="57" t="s">
        <v>618</v>
      </c>
      <c r="B250" s="24" t="s">
        <v>71</v>
      </c>
      <c r="C250" s="230"/>
      <c r="D250" s="24"/>
      <c r="E250" s="24"/>
      <c r="F250" s="24"/>
      <c r="G250" s="24"/>
      <c r="H250" s="24"/>
      <c r="I250" s="24"/>
      <c r="J250" s="24"/>
      <c r="K250" s="24"/>
      <c r="L250" s="24">
        <v>2238</v>
      </c>
      <c r="M250" s="24">
        <v>1770</v>
      </c>
      <c r="N250" s="24">
        <v>2559</v>
      </c>
      <c r="O250" s="24">
        <v>2236</v>
      </c>
      <c r="P250" s="24">
        <v>3376</v>
      </c>
      <c r="Q250" s="24">
        <v>3391</v>
      </c>
      <c r="R250" s="24">
        <v>2919</v>
      </c>
      <c r="S250" s="24">
        <v>2117</v>
      </c>
      <c r="T250" s="24">
        <v>2972</v>
      </c>
      <c r="U250" s="24">
        <v>2815</v>
      </c>
      <c r="V250" s="24">
        <v>3493</v>
      </c>
      <c r="W250" s="24">
        <v>3903</v>
      </c>
      <c r="X250" s="24">
        <v>3105</v>
      </c>
      <c r="Y250" s="24">
        <v>3191</v>
      </c>
      <c r="Z250" s="24">
        <v>4302</v>
      </c>
      <c r="AA250" s="98">
        <v>2224</v>
      </c>
      <c r="AB250" s="98">
        <v>2214</v>
      </c>
      <c r="AC250" s="98">
        <v>2204</v>
      </c>
      <c r="AD250" s="98">
        <v>2194</v>
      </c>
      <c r="AE250" s="98">
        <v>2184</v>
      </c>
      <c r="AF250" s="138"/>
      <c r="AM250" s="24"/>
      <c r="AN250" s="24"/>
      <c r="AO250" s="24"/>
      <c r="AP250" s="24"/>
      <c r="AQ250" s="24"/>
      <c r="AR250" s="24"/>
      <c r="AV250" s="24"/>
      <c r="AW250" s="24"/>
      <c r="AX250" s="24"/>
      <c r="AY250" s="24"/>
      <c r="AZ250" s="24"/>
      <c r="BA250" s="24"/>
      <c r="BB250" s="24"/>
      <c r="BC250" s="24"/>
      <c r="BD250" s="24"/>
    </row>
    <row r="251" spans="1:56" x14ac:dyDescent="0.35">
      <c r="A251" s="57" t="s">
        <v>619</v>
      </c>
      <c r="B251" s="24" t="s">
        <v>71</v>
      </c>
      <c r="C251" s="230"/>
      <c r="D251" s="24"/>
      <c r="E251" s="24"/>
      <c r="F251" s="24"/>
      <c r="G251" s="24"/>
      <c r="H251" s="24"/>
      <c r="I251" s="24"/>
      <c r="J251" s="24"/>
      <c r="K251" s="24"/>
      <c r="L251" s="24"/>
      <c r="M251" s="24"/>
      <c r="N251" s="24"/>
      <c r="O251" s="24"/>
      <c r="P251" s="24"/>
      <c r="Q251" s="24"/>
      <c r="R251" s="24"/>
      <c r="S251" s="24"/>
      <c r="T251" s="24"/>
      <c r="U251" s="24"/>
      <c r="V251" s="24">
        <v>7877</v>
      </c>
      <c r="W251" s="24">
        <v>8737</v>
      </c>
      <c r="X251" s="24">
        <v>9050</v>
      </c>
      <c r="Y251" s="24">
        <v>8059</v>
      </c>
      <c r="Z251" s="24">
        <v>10746</v>
      </c>
      <c r="AA251" s="98">
        <v>11588</v>
      </c>
      <c r="AB251" s="98">
        <v>8303</v>
      </c>
      <c r="AC251" s="98">
        <v>4931</v>
      </c>
      <c r="AD251" s="98">
        <v>4407</v>
      </c>
      <c r="AE251" s="98">
        <v>4133</v>
      </c>
      <c r="AF251" s="138"/>
      <c r="AM251" s="24"/>
      <c r="AN251" s="24"/>
      <c r="AO251" s="24"/>
      <c r="AP251" s="24"/>
      <c r="AQ251" s="24"/>
      <c r="AR251" s="24"/>
      <c r="AV251" s="24"/>
      <c r="AW251" s="24"/>
      <c r="AX251" s="24"/>
      <c r="AY251" s="24"/>
      <c r="AZ251" s="24"/>
      <c r="BA251" s="24"/>
      <c r="BB251" s="24"/>
      <c r="BC251" s="24"/>
      <c r="BD251" s="24"/>
    </row>
    <row r="252" spans="1:56" x14ac:dyDescent="0.35">
      <c r="A252" s="57" t="s">
        <v>620</v>
      </c>
      <c r="B252" s="24" t="s">
        <v>71</v>
      </c>
      <c r="C252" s="230"/>
      <c r="D252" s="24"/>
      <c r="E252" s="24"/>
      <c r="F252" s="24"/>
      <c r="G252" s="24"/>
      <c r="H252" s="24"/>
      <c r="I252" s="24"/>
      <c r="J252" s="24"/>
      <c r="K252" s="24"/>
      <c r="L252" s="24"/>
      <c r="M252" s="24"/>
      <c r="N252" s="24"/>
      <c r="O252" s="24"/>
      <c r="P252" s="24"/>
      <c r="Q252" s="24"/>
      <c r="R252" s="24"/>
      <c r="S252" s="24"/>
      <c r="T252" s="24"/>
      <c r="U252" s="24"/>
      <c r="V252" s="24">
        <v>7609</v>
      </c>
      <c r="W252" s="24">
        <v>6841</v>
      </c>
      <c r="X252" s="24">
        <v>7924</v>
      </c>
      <c r="Y252" s="24">
        <v>7448</v>
      </c>
      <c r="Z252" s="24">
        <v>6608</v>
      </c>
      <c r="AA252" s="98">
        <v>6730</v>
      </c>
      <c r="AB252" s="98">
        <v>6591</v>
      </c>
      <c r="AC252" s="98">
        <v>6555</v>
      </c>
      <c r="AD252" s="98">
        <v>6521</v>
      </c>
      <c r="AE252" s="98">
        <v>6459</v>
      </c>
      <c r="AF252" s="138"/>
      <c r="AM252" s="24"/>
      <c r="AN252" s="24"/>
      <c r="AO252" s="24"/>
      <c r="AP252" s="24"/>
      <c r="AQ252" s="24"/>
      <c r="AR252" s="24"/>
      <c r="AV252" s="24"/>
      <c r="AW252" s="24"/>
      <c r="AX252" s="24"/>
      <c r="AY252" s="24"/>
      <c r="AZ252" s="24"/>
      <c r="BA252" s="24"/>
      <c r="BB252" s="24"/>
      <c r="BC252" s="24"/>
      <c r="BD252" s="24"/>
    </row>
    <row r="253" spans="1:56" x14ac:dyDescent="0.35">
      <c r="A253" s="57" t="s">
        <v>621</v>
      </c>
      <c r="B253" s="24" t="s">
        <v>71</v>
      </c>
      <c r="C253" s="230"/>
      <c r="D253" s="24"/>
      <c r="E253" s="24"/>
      <c r="F253" s="24"/>
      <c r="G253" s="24"/>
      <c r="H253" s="24"/>
      <c r="I253" s="24"/>
      <c r="J253" s="24"/>
      <c r="K253" s="24"/>
      <c r="L253" s="24"/>
      <c r="M253" s="24"/>
      <c r="N253" s="24"/>
      <c r="O253" s="24"/>
      <c r="P253" s="24"/>
      <c r="Q253" s="24"/>
      <c r="R253" s="24"/>
      <c r="S253" s="24"/>
      <c r="T253" s="24"/>
      <c r="U253" s="24"/>
      <c r="V253" s="24">
        <v>2221</v>
      </c>
      <c r="W253" s="24">
        <v>2371</v>
      </c>
      <c r="X253" s="24">
        <v>2915</v>
      </c>
      <c r="Y253" s="24">
        <v>3206</v>
      </c>
      <c r="Z253" s="24">
        <v>4171</v>
      </c>
      <c r="AA253" s="98">
        <v>3633</v>
      </c>
      <c r="AB253" s="98">
        <v>4474</v>
      </c>
      <c r="AC253" s="98">
        <v>5273</v>
      </c>
      <c r="AD253" s="98">
        <v>5862</v>
      </c>
      <c r="AE253" s="98">
        <v>6504</v>
      </c>
      <c r="AF253" s="138"/>
      <c r="AM253" s="24"/>
      <c r="AN253" s="24"/>
      <c r="AO253" s="24"/>
      <c r="AP253" s="24"/>
      <c r="AQ253" s="24"/>
      <c r="AR253" s="24"/>
      <c r="AV253" s="24"/>
      <c r="AW253" s="24"/>
      <c r="AX253" s="24"/>
      <c r="AY253" s="24"/>
      <c r="AZ253" s="24"/>
      <c r="BA253" s="24"/>
      <c r="BB253" s="24"/>
      <c r="BC253" s="24"/>
      <c r="BD253" s="24"/>
    </row>
    <row r="254" spans="1:56" x14ac:dyDescent="0.35">
      <c r="A254" s="57" t="s">
        <v>622</v>
      </c>
      <c r="B254" s="24" t="s">
        <v>71</v>
      </c>
      <c r="C254" s="230"/>
      <c r="D254" s="24"/>
      <c r="E254" s="24"/>
      <c r="F254" s="24"/>
      <c r="G254" s="24"/>
      <c r="H254" s="24"/>
      <c r="I254" s="24"/>
      <c r="J254" s="24"/>
      <c r="K254" s="24"/>
      <c r="L254" s="24"/>
      <c r="M254" s="24"/>
      <c r="N254" s="24"/>
      <c r="O254" s="24"/>
      <c r="P254" s="24"/>
      <c r="Q254" s="24"/>
      <c r="R254" s="24"/>
      <c r="S254" s="24"/>
      <c r="T254" s="24"/>
      <c r="U254" s="24"/>
      <c r="V254" s="24"/>
      <c r="W254" s="24"/>
      <c r="X254" s="24">
        <v>23689</v>
      </c>
      <c r="Y254" s="24">
        <v>5270</v>
      </c>
      <c r="Z254" s="24">
        <v>5361</v>
      </c>
      <c r="AA254" s="98">
        <v>6870</v>
      </c>
      <c r="AB254" s="98">
        <v>7038</v>
      </c>
      <c r="AC254" s="98">
        <v>7171</v>
      </c>
      <c r="AD254" s="98">
        <v>7505</v>
      </c>
      <c r="AE254" s="98">
        <v>7825</v>
      </c>
      <c r="AF254" s="138"/>
      <c r="AM254" s="24"/>
      <c r="AN254" s="24"/>
      <c r="AO254" s="24"/>
      <c r="AP254" s="24"/>
      <c r="AQ254" s="24"/>
      <c r="AR254" s="24"/>
      <c r="AV254" s="24"/>
      <c r="AW254" s="24"/>
      <c r="AX254" s="24"/>
      <c r="AY254" s="24"/>
      <c r="AZ254" s="24"/>
      <c r="BA254" s="24"/>
      <c r="BB254" s="24"/>
      <c r="BC254" s="24"/>
      <c r="BD254" s="24"/>
    </row>
    <row r="255" spans="1:56" x14ac:dyDescent="0.35">
      <c r="A255" s="57" t="s">
        <v>236</v>
      </c>
      <c r="B255" s="24" t="s">
        <v>71</v>
      </c>
      <c r="C255" s="230"/>
      <c r="D255" s="24"/>
      <c r="E255" s="24"/>
      <c r="F255" s="24"/>
      <c r="G255" s="24"/>
      <c r="H255" s="24"/>
      <c r="I255" s="24"/>
      <c r="J255" s="24"/>
      <c r="K255" s="24"/>
      <c r="L255" s="24">
        <v>5650</v>
      </c>
      <c r="M255" s="24">
        <v>10085</v>
      </c>
      <c r="N255" s="24">
        <v>10703</v>
      </c>
      <c r="O255" s="24">
        <v>10212</v>
      </c>
      <c r="P255" s="24">
        <v>10558</v>
      </c>
      <c r="Q255" s="24">
        <v>10992</v>
      </c>
      <c r="R255" s="24">
        <v>11362</v>
      </c>
      <c r="S255" s="24">
        <v>10564</v>
      </c>
      <c r="T255" s="24">
        <v>11871</v>
      </c>
      <c r="U255" s="24">
        <v>18563</v>
      </c>
      <c r="V255" s="24">
        <v>14794</v>
      </c>
      <c r="W255" s="24">
        <v>21178</v>
      </c>
      <c r="X255" s="24">
        <v>22641</v>
      </c>
      <c r="Y255" s="24">
        <v>30730</v>
      </c>
      <c r="Z255" s="24">
        <v>31220</v>
      </c>
      <c r="AA255" s="98">
        <v>35431</v>
      </c>
      <c r="AB255" s="98">
        <v>34006</v>
      </c>
      <c r="AC255" s="98">
        <v>40166</v>
      </c>
      <c r="AD255" s="98">
        <v>40396</v>
      </c>
      <c r="AE255" s="98">
        <v>40754</v>
      </c>
      <c r="AF255" s="138"/>
      <c r="AM255" s="24"/>
      <c r="AN255" s="24"/>
      <c r="AO255" s="24"/>
      <c r="AP255" s="24"/>
      <c r="AQ255" s="24"/>
      <c r="AR255" s="24"/>
      <c r="AV255" s="24"/>
      <c r="AW255" s="24"/>
      <c r="AX255" s="24"/>
      <c r="AY255" s="24"/>
      <c r="AZ255" s="24"/>
      <c r="BA255" s="24"/>
      <c r="BB255" s="24"/>
      <c r="BC255" s="24"/>
      <c r="BD255" s="24"/>
    </row>
    <row r="256" spans="1:56" s="44" customFormat="1" x14ac:dyDescent="0.35">
      <c r="A256" s="39" t="s">
        <v>623</v>
      </c>
      <c r="B256" s="24"/>
      <c r="C256" s="230"/>
      <c r="D256" s="24">
        <v>12870</v>
      </c>
      <c r="E256" s="24">
        <v>15024</v>
      </c>
      <c r="F256" s="24">
        <v>16888</v>
      </c>
      <c r="G256" s="24">
        <v>20237</v>
      </c>
      <c r="H256" s="24">
        <v>24713</v>
      </c>
      <c r="I256" s="24">
        <v>30828</v>
      </c>
      <c r="J256" s="24">
        <v>35242</v>
      </c>
      <c r="K256" s="24">
        <v>35676</v>
      </c>
      <c r="L256" s="54"/>
      <c r="M256" s="54"/>
      <c r="N256" s="54"/>
      <c r="O256" s="54"/>
      <c r="P256" s="54"/>
      <c r="Q256" s="54"/>
      <c r="R256" s="54"/>
      <c r="S256" s="54"/>
      <c r="T256" s="54"/>
      <c r="U256" s="54"/>
      <c r="V256" s="54"/>
      <c r="W256" s="54"/>
      <c r="X256" s="54"/>
      <c r="Y256" s="54"/>
      <c r="Z256" s="54"/>
      <c r="AA256" s="267"/>
      <c r="AB256" s="112"/>
      <c r="AC256" s="112"/>
      <c r="AD256" s="112"/>
      <c r="AE256" s="112"/>
      <c r="AF256" s="138"/>
      <c r="AH256" s="9"/>
      <c r="AM256" s="54"/>
      <c r="AN256" s="54"/>
      <c r="AO256" s="54"/>
      <c r="AP256" s="54"/>
      <c r="AQ256" s="54"/>
      <c r="AR256" s="54"/>
      <c r="AV256" s="54"/>
      <c r="AW256" s="54"/>
      <c r="AX256" s="54"/>
      <c r="AY256" s="54"/>
      <c r="AZ256" s="54"/>
      <c r="BA256" s="54"/>
      <c r="BB256" s="54"/>
      <c r="BC256" s="54"/>
      <c r="BD256" s="54"/>
    </row>
    <row r="257" spans="1:59" ht="3.65" customHeight="1" x14ac:dyDescent="0.35">
      <c r="C257" s="85"/>
      <c r="AA257" s="270"/>
      <c r="AB257" s="7"/>
      <c r="AC257" s="7"/>
      <c r="AD257" s="7"/>
      <c r="AE257" s="7"/>
      <c r="AF257" s="138"/>
    </row>
    <row r="258" spans="1:59" s="44" customFormat="1" x14ac:dyDescent="0.35">
      <c r="A258" s="44" t="s">
        <v>624</v>
      </c>
      <c r="B258" s="24" t="s">
        <v>71</v>
      </c>
      <c r="C258" s="229"/>
      <c r="D258" s="54">
        <v>184052</v>
      </c>
      <c r="E258" s="54">
        <v>182601</v>
      </c>
      <c r="F258" s="54">
        <v>181794</v>
      </c>
      <c r="G258" s="54">
        <v>190255</v>
      </c>
      <c r="H258" s="54">
        <v>188602</v>
      </c>
      <c r="I258" s="54">
        <v>198741</v>
      </c>
      <c r="J258" s="54">
        <v>205904</v>
      </c>
      <c r="K258" s="54">
        <v>210372</v>
      </c>
      <c r="L258" s="54">
        <v>205493</v>
      </c>
      <c r="M258" s="54">
        <v>288434</v>
      </c>
      <c r="N258" s="54">
        <v>364627</v>
      </c>
      <c r="O258" s="54">
        <v>415756</v>
      </c>
      <c r="P258" s="54">
        <v>579619</v>
      </c>
      <c r="Q258" s="54">
        <v>563501</v>
      </c>
      <c r="R258" s="54">
        <v>652099</v>
      </c>
      <c r="S258" s="54">
        <v>736778</v>
      </c>
      <c r="T258" s="54">
        <v>885049</v>
      </c>
      <c r="U258" s="54">
        <v>914667</v>
      </c>
      <c r="V258" s="54">
        <v>981184</v>
      </c>
      <c r="W258" s="54">
        <v>1147685</v>
      </c>
      <c r="X258" s="54">
        <v>1374688</v>
      </c>
      <c r="Y258" s="54">
        <v>1452953</v>
      </c>
      <c r="Z258" s="54">
        <v>1345395</v>
      </c>
      <c r="AA258" s="112">
        <v>1328772</v>
      </c>
      <c r="AB258" s="112">
        <v>1302633</v>
      </c>
      <c r="AC258" s="112">
        <v>1350899</v>
      </c>
      <c r="AD258" s="112">
        <v>1433063</v>
      </c>
      <c r="AE258" s="112">
        <v>1500959</v>
      </c>
      <c r="AF258" s="138"/>
      <c r="AH258" s="9"/>
      <c r="AM258" s="54"/>
      <c r="AN258" s="54"/>
      <c r="AO258" s="54"/>
      <c r="AP258" s="54"/>
      <c r="AQ258" s="54"/>
      <c r="AR258" s="54"/>
      <c r="AV258" s="54"/>
      <c r="AW258" s="54"/>
      <c r="AX258" s="54"/>
      <c r="AY258" s="54"/>
      <c r="AZ258" s="54"/>
      <c r="BA258" s="54"/>
      <c r="BB258" s="54"/>
      <c r="BC258" s="54"/>
      <c r="BD258" s="54"/>
      <c r="BE258" s="54"/>
      <c r="BF258" s="54"/>
    </row>
    <row r="259" spans="1:59" ht="3.65" customHeight="1" x14ac:dyDescent="0.35">
      <c r="C259" s="85"/>
      <c r="AA259" s="7"/>
      <c r="AB259" s="112"/>
      <c r="AC259" s="112"/>
      <c r="AD259" s="112"/>
      <c r="AE259" s="112"/>
      <c r="AF259" s="138"/>
    </row>
    <row r="260" spans="1:59" x14ac:dyDescent="0.35">
      <c r="C260" s="85"/>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98"/>
      <c r="AB260" s="112"/>
      <c r="AC260" s="112"/>
      <c r="AD260" s="112"/>
      <c r="AE260" s="112"/>
      <c r="AF260" s="138"/>
    </row>
    <row r="261" spans="1:59" s="44" customFormat="1" x14ac:dyDescent="0.35">
      <c r="A261" s="44" t="s">
        <v>105</v>
      </c>
      <c r="B261" s="24" t="s">
        <v>71</v>
      </c>
      <c r="C261" s="230" t="s">
        <v>391</v>
      </c>
      <c r="D261" s="54">
        <v>-11604</v>
      </c>
      <c r="E261" s="54">
        <v>-41147</v>
      </c>
      <c r="F261" s="54">
        <v>-46480</v>
      </c>
      <c r="G261" s="54">
        <v>-49524</v>
      </c>
      <c r="H261" s="54">
        <v>-36165</v>
      </c>
      <c r="I261" s="54">
        <v>-30397</v>
      </c>
      <c r="J261" s="54">
        <v>-15245</v>
      </c>
      <c r="K261" s="54">
        <v>2689</v>
      </c>
      <c r="L261" s="54">
        <v>71165</v>
      </c>
      <c r="M261" s="54">
        <v>19721</v>
      </c>
      <c r="N261" s="54">
        <v>-44848</v>
      </c>
      <c r="O261" s="54">
        <v>-95386</v>
      </c>
      <c r="P261" s="54">
        <v>-247208</v>
      </c>
      <c r="Q261" s="54">
        <v>-202650</v>
      </c>
      <c r="R261" s="54">
        <v>-256045</v>
      </c>
      <c r="S261" s="54">
        <v>-302350</v>
      </c>
      <c r="T261" s="54">
        <v>-418565</v>
      </c>
      <c r="U261" s="54">
        <v>-390897</v>
      </c>
      <c r="V261" s="54">
        <v>-418135</v>
      </c>
      <c r="W261" s="54">
        <v>-543459</v>
      </c>
      <c r="X261" s="54">
        <v>-664892</v>
      </c>
      <c r="Y261" s="54">
        <v>-725230</v>
      </c>
      <c r="Z261" s="54">
        <v>-581758</v>
      </c>
      <c r="AA261" s="112">
        <v>-538371</v>
      </c>
      <c r="AB261" s="112">
        <v>-479777</v>
      </c>
      <c r="AC261" s="112">
        <v>-510275</v>
      </c>
      <c r="AD261" s="112">
        <v>-551266</v>
      </c>
      <c r="AE261" s="112">
        <v>-576659</v>
      </c>
      <c r="AF261" s="138"/>
      <c r="AH261" s="9"/>
      <c r="AM261" s="54"/>
      <c r="AN261" s="54"/>
      <c r="AO261" s="54"/>
      <c r="AP261" s="54"/>
      <c r="AQ261" s="54"/>
      <c r="AR261" s="54"/>
      <c r="AV261" s="54"/>
      <c r="AW261" s="54"/>
      <c r="AX261" s="54"/>
      <c r="AY261" s="54"/>
      <c r="AZ261" s="54"/>
      <c r="BA261" s="54"/>
      <c r="BB261" s="54"/>
      <c r="BC261" s="54"/>
      <c r="BD261" s="54"/>
      <c r="BE261" s="54"/>
      <c r="BF261" s="54"/>
      <c r="BG261" s="54"/>
    </row>
    <row r="262" spans="1:59" s="44" customFormat="1" x14ac:dyDescent="0.35">
      <c r="A262" s="39" t="s">
        <v>467</v>
      </c>
      <c r="B262" s="24" t="s">
        <v>71</v>
      </c>
      <c r="C262" s="229"/>
      <c r="D262" s="98">
        <v>-10424</v>
      </c>
      <c r="E262" s="98">
        <v>-10287</v>
      </c>
      <c r="F262" s="98">
        <v>-15330</v>
      </c>
      <c r="G262" s="98">
        <v>-18856</v>
      </c>
      <c r="H262" s="98">
        <v>-4740</v>
      </c>
      <c r="I262" s="98">
        <v>11066</v>
      </c>
      <c r="J262" s="98">
        <v>14293</v>
      </c>
      <c r="K262" s="98">
        <v>42677</v>
      </c>
      <c r="L262" s="98">
        <v>67122</v>
      </c>
      <c r="M262" s="98">
        <v>15452</v>
      </c>
      <c r="N262" s="98">
        <v>-50383</v>
      </c>
      <c r="O262" s="98">
        <v>-100504</v>
      </c>
      <c r="P262" s="98">
        <v>-252046</v>
      </c>
      <c r="Q262" s="98">
        <v>-207769</v>
      </c>
      <c r="R262" s="98">
        <v>-261596</v>
      </c>
      <c r="S262" s="98">
        <v>-308390</v>
      </c>
      <c r="T262" s="98">
        <v>-423674</v>
      </c>
      <c r="U262" s="98">
        <v>-390897</v>
      </c>
      <c r="V262" s="98">
        <v>-418135</v>
      </c>
      <c r="W262" s="98">
        <v>-543459</v>
      </c>
      <c r="X262" s="98">
        <v>-664892</v>
      </c>
      <c r="Y262" s="98">
        <v>-725230</v>
      </c>
      <c r="Z262" s="98">
        <v>-581758</v>
      </c>
      <c r="AA262" s="98">
        <v>-538371</v>
      </c>
      <c r="AB262" s="98">
        <v>-479777</v>
      </c>
      <c r="AC262" s="98">
        <v>-510275</v>
      </c>
      <c r="AD262" s="98">
        <v>-551266</v>
      </c>
      <c r="AE262" s="98">
        <v>-576659</v>
      </c>
      <c r="AF262" s="138"/>
      <c r="AH262" s="9"/>
      <c r="AM262" s="54"/>
      <c r="AN262" s="54"/>
      <c r="AO262" s="54"/>
      <c r="AP262" s="54"/>
      <c r="AQ262" s="54"/>
      <c r="AR262" s="54"/>
      <c r="AV262" s="54"/>
      <c r="AW262" s="54"/>
      <c r="AX262" s="54"/>
      <c r="AY262" s="54"/>
      <c r="AZ262" s="54"/>
      <c r="BA262" s="54"/>
      <c r="BB262" s="54"/>
      <c r="BC262" s="54"/>
      <c r="BD262" s="54"/>
      <c r="BE262" s="54"/>
      <c r="BF262" s="54"/>
      <c r="BG262" s="54"/>
    </row>
    <row r="263" spans="1:59" x14ac:dyDescent="0.35">
      <c r="A263" s="39" t="s">
        <v>468</v>
      </c>
      <c r="B263" s="24" t="s">
        <v>71</v>
      </c>
      <c r="C263" s="229"/>
      <c r="D263" s="24">
        <v>-1180</v>
      </c>
      <c r="E263" s="24">
        <v>-30860</v>
      </c>
      <c r="F263" s="24">
        <v>-31150</v>
      </c>
      <c r="G263" s="24">
        <v>-30668</v>
      </c>
      <c r="H263" s="24">
        <v>-31425</v>
      </c>
      <c r="I263" s="24">
        <v>-41463</v>
      </c>
      <c r="J263" s="24">
        <v>-29538</v>
      </c>
      <c r="K263" s="24">
        <v>-39988</v>
      </c>
      <c r="L263" s="24">
        <v>4043</v>
      </c>
      <c r="M263" s="24">
        <v>4269</v>
      </c>
      <c r="N263" s="24">
        <v>5535</v>
      </c>
      <c r="O263" s="24">
        <v>5118</v>
      </c>
      <c r="P263" s="24">
        <v>4838</v>
      </c>
      <c r="Q263" s="24">
        <v>5119</v>
      </c>
      <c r="R263" s="24">
        <v>5551</v>
      </c>
      <c r="S263" s="24">
        <v>6040</v>
      </c>
      <c r="T263" s="24">
        <v>5109</v>
      </c>
      <c r="U263" s="24">
        <v>0</v>
      </c>
      <c r="V263" s="24">
        <v>0</v>
      </c>
      <c r="W263" s="24">
        <v>0</v>
      </c>
      <c r="X263" s="24">
        <v>0</v>
      </c>
      <c r="Y263" s="24">
        <v>0</v>
      </c>
      <c r="Z263" s="24">
        <v>0</v>
      </c>
      <c r="AA263" s="98">
        <v>0</v>
      </c>
      <c r="AB263" s="98">
        <v>0</v>
      </c>
      <c r="AC263" s="98">
        <v>0</v>
      </c>
      <c r="AD263" s="98">
        <v>0</v>
      </c>
      <c r="AE263" s="98">
        <v>0</v>
      </c>
      <c r="AF263" s="138"/>
    </row>
    <row r="264" spans="1:59" s="44" customFormat="1" x14ac:dyDescent="0.35">
      <c r="B264" s="24"/>
      <c r="C264" s="229"/>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112"/>
      <c r="AB264" s="98"/>
      <c r="AC264" s="98"/>
      <c r="AD264" s="98"/>
      <c r="AE264" s="98"/>
      <c r="AF264" s="138"/>
      <c r="AM264" s="54"/>
      <c r="AN264" s="54"/>
      <c r="AO264" s="54"/>
      <c r="AP264" s="54"/>
      <c r="AQ264" s="54"/>
      <c r="AR264" s="54"/>
      <c r="AV264" s="54"/>
      <c r="AW264" s="54"/>
      <c r="AX264" s="54"/>
      <c r="AY264" s="54"/>
      <c r="AZ264" s="54"/>
      <c r="BA264" s="54"/>
      <c r="BB264" s="54"/>
      <c r="BC264" s="54"/>
      <c r="BD264" s="54"/>
      <c r="BE264" s="54"/>
      <c r="BF264" s="54"/>
      <c r="BG264" s="54"/>
    </row>
    <row r="265" spans="1:59" ht="3.65" customHeight="1" x14ac:dyDescent="0.35">
      <c r="C265" s="85"/>
      <c r="AA265" s="7"/>
      <c r="AB265" s="98"/>
      <c r="AC265" s="98"/>
      <c r="AD265" s="98"/>
      <c r="AE265" s="98"/>
      <c r="AF265" s="138"/>
    </row>
    <row r="266" spans="1:59" x14ac:dyDescent="0.35">
      <c r="A266" s="9" t="s">
        <v>106</v>
      </c>
      <c r="B266" s="24" t="s">
        <v>71</v>
      </c>
      <c r="C266" s="230" t="s">
        <v>259</v>
      </c>
      <c r="D266" s="24">
        <v>-71594</v>
      </c>
      <c r="E266" s="24">
        <v>-75314</v>
      </c>
      <c r="F266" s="24">
        <v>-82121</v>
      </c>
      <c r="G266" s="24">
        <v>-85741</v>
      </c>
      <c r="H266" s="24">
        <v>-76656</v>
      </c>
      <c r="I266" s="24">
        <v>-72771</v>
      </c>
      <c r="J266" s="24">
        <v>-60854</v>
      </c>
      <c r="K266" s="24">
        <v>-45182</v>
      </c>
      <c r="L266" s="24">
        <v>-17765</v>
      </c>
      <c r="M266" s="24">
        <v>-73800</v>
      </c>
      <c r="N266" s="24">
        <v>-146079</v>
      </c>
      <c r="O266" s="24">
        <v>-200810</v>
      </c>
      <c r="P266" s="24">
        <v>-358329</v>
      </c>
      <c r="Q266" s="24">
        <v>-312724</v>
      </c>
      <c r="R266" s="24">
        <v>-370331</v>
      </c>
      <c r="S266" s="24">
        <v>-421129</v>
      </c>
      <c r="T266" s="24">
        <v>-542919</v>
      </c>
      <c r="U266" s="24">
        <v>-529225</v>
      </c>
      <c r="V266" s="24">
        <v>-562183</v>
      </c>
      <c r="W266" s="24">
        <v>-694448</v>
      </c>
      <c r="X266" s="24">
        <v>-840557</v>
      </c>
      <c r="Y266" s="24">
        <v>-905924</v>
      </c>
      <c r="Z266" s="24">
        <v>-775727</v>
      </c>
      <c r="AA266" s="98">
        <v>-743294</v>
      </c>
      <c r="AB266" s="98">
        <v>-692771</v>
      </c>
      <c r="AC266" s="98">
        <v>-733595</v>
      </c>
      <c r="AD266" s="98">
        <v>-780830</v>
      </c>
      <c r="AE266" s="98">
        <v>-815002</v>
      </c>
      <c r="AF266" s="138"/>
      <c r="AM266" s="24"/>
      <c r="AN266" s="24"/>
      <c r="AO266" s="24"/>
      <c r="AP266" s="24"/>
      <c r="AQ266" s="24"/>
      <c r="AR266" s="24"/>
      <c r="AV266" s="24"/>
      <c r="AW266" s="24"/>
      <c r="AX266" s="24"/>
      <c r="AY266" s="24"/>
      <c r="AZ266" s="24"/>
      <c r="BA266" s="24"/>
      <c r="BB266" s="24"/>
      <c r="BC266" s="24"/>
      <c r="BD266" s="24"/>
    </row>
    <row r="267" spans="1:59" x14ac:dyDescent="0.35">
      <c r="A267" s="9" t="s">
        <v>625</v>
      </c>
      <c r="B267" s="24" t="s">
        <v>71</v>
      </c>
      <c r="C267" s="230" t="s">
        <v>626</v>
      </c>
      <c r="D267" s="24"/>
      <c r="E267" s="24"/>
      <c r="F267" s="24"/>
      <c r="G267" s="24"/>
      <c r="H267" s="24"/>
      <c r="I267" s="24"/>
      <c r="J267" s="24"/>
      <c r="K267" s="24"/>
      <c r="L267" s="24">
        <v>40701</v>
      </c>
      <c r="M267" s="24">
        <v>99749</v>
      </c>
      <c r="N267" s="24">
        <v>168836</v>
      </c>
      <c r="O267" s="24">
        <v>219724</v>
      </c>
      <c r="P267" s="24">
        <v>379414</v>
      </c>
      <c r="Q267" s="24">
        <v>337796</v>
      </c>
      <c r="R267" s="24">
        <v>406287</v>
      </c>
      <c r="S267" s="24">
        <v>461345</v>
      </c>
      <c r="T267" s="24">
        <v>590142</v>
      </c>
      <c r="U267" s="24">
        <v>578896</v>
      </c>
      <c r="V267" s="24">
        <v>620565</v>
      </c>
      <c r="W267" s="24">
        <v>751734</v>
      </c>
      <c r="X267" s="24">
        <v>905902</v>
      </c>
      <c r="Y267" s="24">
        <v>967265</v>
      </c>
      <c r="Z267" s="24">
        <v>813952</v>
      </c>
      <c r="AA267" s="98">
        <v>785751</v>
      </c>
      <c r="AB267" s="98">
        <v>738333</v>
      </c>
      <c r="AC267" s="98">
        <v>783353</v>
      </c>
      <c r="AD267" s="98">
        <v>832801</v>
      </c>
      <c r="AE267" s="98">
        <v>868212</v>
      </c>
      <c r="AF267" s="138"/>
      <c r="AM267" s="24"/>
      <c r="AN267" s="24"/>
      <c r="AO267" s="24"/>
      <c r="AP267" s="24"/>
      <c r="AQ267" s="24"/>
      <c r="AR267" s="24"/>
    </row>
    <row r="268" spans="1:59" x14ac:dyDescent="0.35">
      <c r="A268" s="9" t="s">
        <v>101</v>
      </c>
      <c r="B268" s="24" t="s">
        <v>71</v>
      </c>
      <c r="C268" s="230" t="s">
        <v>636</v>
      </c>
      <c r="D268" s="24">
        <v>53106</v>
      </c>
      <c r="E268" s="24">
        <v>39258</v>
      </c>
      <c r="F268" s="24">
        <v>35568</v>
      </c>
      <c r="G268" s="24">
        <v>29665</v>
      </c>
      <c r="H268" s="24">
        <v>23421</v>
      </c>
      <c r="I268" s="24">
        <v>11534</v>
      </c>
      <c r="J268" s="24">
        <v>-6125</v>
      </c>
      <c r="K268" s="24">
        <v>-30768</v>
      </c>
      <c r="L268" s="24">
        <v>-42918</v>
      </c>
      <c r="M268" s="24">
        <v>-16148</v>
      </c>
      <c r="N268" s="24">
        <v>42283</v>
      </c>
      <c r="O268" s="24">
        <v>84551</v>
      </c>
      <c r="P268" s="24">
        <v>147334</v>
      </c>
      <c r="Q268" s="24">
        <v>152982</v>
      </c>
      <c r="R268" s="24">
        <v>202463</v>
      </c>
      <c r="S268" s="24">
        <v>238721</v>
      </c>
      <c r="T268" s="24">
        <v>296371</v>
      </c>
      <c r="U268" s="24">
        <v>322320</v>
      </c>
      <c r="V268" s="24">
        <v>341961</v>
      </c>
      <c r="W268" s="24">
        <v>373566</v>
      </c>
      <c r="X268" s="24">
        <v>491217</v>
      </c>
      <c r="Y268" s="24">
        <v>592221</v>
      </c>
      <c r="Z268" s="24">
        <v>515650</v>
      </c>
      <c r="AA268" s="98">
        <v>491013</v>
      </c>
      <c r="AB268" s="98">
        <v>491047</v>
      </c>
      <c r="AC268" s="98">
        <v>533331</v>
      </c>
      <c r="AD268" s="98">
        <v>586423</v>
      </c>
      <c r="AE268" s="98">
        <v>623931</v>
      </c>
      <c r="AF268" s="138"/>
      <c r="AM268" s="24"/>
      <c r="AN268" s="24"/>
      <c r="AO268" s="24"/>
      <c r="AP268" s="24"/>
      <c r="AQ268" s="24"/>
      <c r="AR268" s="24"/>
      <c r="AV268" s="24"/>
      <c r="AW268" s="24"/>
      <c r="AX268" s="24"/>
      <c r="AY268" s="24"/>
      <c r="AZ268" s="24"/>
      <c r="BA268" s="24"/>
      <c r="BB268" s="24"/>
      <c r="BC268" s="24"/>
      <c r="BD268" s="24"/>
    </row>
    <row r="269" spans="1:59" x14ac:dyDescent="0.35">
      <c r="C269" s="85"/>
      <c r="AB269" s="7"/>
      <c r="AC269" s="7"/>
      <c r="AD269" s="7"/>
      <c r="AE269" s="7"/>
      <c r="AF269" s="138"/>
    </row>
    <row r="270" spans="1:59" x14ac:dyDescent="0.35">
      <c r="A270" s="297" t="s">
        <v>839</v>
      </c>
      <c r="C270" s="85"/>
      <c r="AB270" s="7"/>
      <c r="AC270" s="7"/>
      <c r="AD270" s="7"/>
      <c r="AE270" s="7"/>
      <c r="AF270" s="138"/>
    </row>
    <row r="271" spans="1:59" x14ac:dyDescent="0.35">
      <c r="A271" s="297" t="s">
        <v>840</v>
      </c>
      <c r="C271" s="85"/>
      <c r="AB271" s="7"/>
      <c r="AC271" s="7"/>
      <c r="AD271" s="7"/>
      <c r="AE271" s="7"/>
      <c r="AF271" s="138"/>
    </row>
    <row r="272" spans="1:59" s="138" customFormat="1" x14ac:dyDescent="0.35">
      <c r="A272" s="296" t="s">
        <v>841</v>
      </c>
      <c r="C272" s="85"/>
      <c r="E272" s="139"/>
      <c r="F272" s="139"/>
      <c r="G272" s="139"/>
      <c r="H272" s="139"/>
      <c r="I272" s="139"/>
      <c r="J272" s="139"/>
      <c r="K272" s="139"/>
      <c r="L272" s="139"/>
      <c r="M272" s="139"/>
      <c r="N272" s="139"/>
      <c r="O272" s="139"/>
      <c r="P272" s="139"/>
      <c r="Q272" s="139"/>
      <c r="R272" s="139"/>
      <c r="S272" s="139"/>
      <c r="T272" s="139"/>
      <c r="U272" s="139"/>
      <c r="V272" s="139"/>
      <c r="W272" s="139"/>
      <c r="X272" s="139"/>
      <c r="Y272" s="139"/>
      <c r="Z272" s="139"/>
      <c r="AA272" s="139"/>
      <c r="AB272" s="98"/>
      <c r="AC272" s="98"/>
      <c r="AD272" s="98"/>
      <c r="AE272" s="7"/>
    </row>
    <row r="273" spans="1:71" s="138" customFormat="1" x14ac:dyDescent="0.35">
      <c r="A273" s="296" t="s">
        <v>842</v>
      </c>
      <c r="C273" s="85"/>
      <c r="AB273" s="7"/>
      <c r="AC273" s="7"/>
      <c r="AD273" s="7"/>
      <c r="AE273" s="7"/>
    </row>
    <row r="274" spans="1:71" s="138" customFormat="1" x14ac:dyDescent="0.35">
      <c r="A274" s="296" t="s">
        <v>843</v>
      </c>
      <c r="C274" s="85"/>
      <c r="AB274" s="7"/>
      <c r="AC274" s="7"/>
      <c r="AD274" s="7"/>
      <c r="AE274" s="7"/>
    </row>
    <row r="275" spans="1:71" s="138" customFormat="1" x14ac:dyDescent="0.35">
      <c r="A275" s="296" t="s">
        <v>844</v>
      </c>
      <c r="C275" s="85"/>
      <c r="AB275" s="7"/>
      <c r="AC275" s="7"/>
      <c r="AD275" s="7"/>
      <c r="AE275" s="7"/>
    </row>
    <row r="276" spans="1:71" s="138" customFormat="1" x14ac:dyDescent="0.35">
      <c r="A276" s="296" t="s">
        <v>845</v>
      </c>
      <c r="C276" s="85"/>
      <c r="AB276" s="7"/>
      <c r="AC276" s="7"/>
      <c r="AD276" s="7"/>
      <c r="AE276" s="7"/>
    </row>
    <row r="277" spans="1:71" x14ac:dyDescent="0.35">
      <c r="A277" s="296" t="s">
        <v>846</v>
      </c>
      <c r="C277" s="85"/>
      <c r="AB277" s="7"/>
      <c r="AC277" s="7"/>
      <c r="AD277" s="7"/>
      <c r="AE277" s="7"/>
      <c r="AF277" s="138"/>
    </row>
    <row r="278" spans="1:71" x14ac:dyDescent="0.35">
      <c r="A278" s="296" t="s">
        <v>847</v>
      </c>
      <c r="C278" s="85"/>
      <c r="AB278" s="7"/>
      <c r="AC278" s="7"/>
      <c r="AD278" s="7"/>
      <c r="AE278" s="7"/>
      <c r="AF278" s="138"/>
    </row>
    <row r="279" spans="1:71" x14ac:dyDescent="0.35">
      <c r="A279" s="296" t="s">
        <v>848</v>
      </c>
      <c r="C279" s="85"/>
      <c r="AB279" s="7"/>
      <c r="AC279" s="7"/>
      <c r="AD279" s="7"/>
      <c r="AE279" s="7"/>
      <c r="AF279" s="138"/>
    </row>
    <row r="280" spans="1:71" x14ac:dyDescent="0.35">
      <c r="A280" s="296" t="s">
        <v>849</v>
      </c>
      <c r="C280" s="85"/>
      <c r="AB280" s="7"/>
      <c r="AC280" s="7"/>
      <c r="AD280" s="7"/>
      <c r="AE280" s="7"/>
      <c r="AF280" s="138"/>
    </row>
    <row r="281" spans="1:71" x14ac:dyDescent="0.35">
      <c r="C281" s="85"/>
      <c r="AB281" s="7"/>
      <c r="AC281" s="7"/>
      <c r="AD281" s="7"/>
      <c r="AE281" s="7"/>
      <c r="AF281" s="138"/>
    </row>
    <row r="282" spans="1:71" ht="4.4000000000000004" customHeight="1" x14ac:dyDescent="0.35">
      <c r="A282" s="19"/>
      <c r="B282" s="20"/>
      <c r="C282" s="211"/>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21"/>
      <c r="AC282" s="221"/>
      <c r="AD282" s="221"/>
      <c r="AE282" s="221"/>
      <c r="AF282" s="138"/>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K282" s="24"/>
      <c r="BL282" s="24"/>
      <c r="BM282" s="24"/>
      <c r="BN282" s="24"/>
      <c r="BO282" s="24"/>
      <c r="BP282" s="24"/>
      <c r="BQ282" s="24"/>
      <c r="BR282" s="24"/>
      <c r="BS282" s="24"/>
    </row>
    <row r="283" spans="1:71" s="104" customFormat="1" x14ac:dyDescent="0.35">
      <c r="A283" s="103" t="s">
        <v>627</v>
      </c>
      <c r="C283" s="228"/>
      <c r="AB283" s="246"/>
      <c r="AC283" s="246"/>
      <c r="AD283" s="246"/>
      <c r="AE283" s="246"/>
    </row>
    <row r="284" spans="1:71" ht="3.65" customHeight="1" x14ac:dyDescent="0.35">
      <c r="C284" s="85"/>
      <c r="AB284" s="7"/>
      <c r="AC284" s="7"/>
      <c r="AD284" s="7"/>
      <c r="AE284" s="7"/>
      <c r="AF284" s="138"/>
    </row>
    <row r="285" spans="1:71" x14ac:dyDescent="0.35">
      <c r="A285" s="44" t="s">
        <v>628</v>
      </c>
      <c r="B285" s="24" t="s">
        <v>71</v>
      </c>
      <c r="C285" s="85"/>
      <c r="D285" s="279">
        <v>163411</v>
      </c>
      <c r="E285" s="279">
        <v>180290</v>
      </c>
      <c r="F285" s="279">
        <v>186241</v>
      </c>
      <c r="G285" s="279">
        <v>202894</v>
      </c>
      <c r="H285" s="279">
        <v>216527</v>
      </c>
      <c r="I285" s="279">
        <v>235002</v>
      </c>
      <c r="J285" s="279">
        <v>255713</v>
      </c>
      <c r="K285" s="279">
        <v>272395</v>
      </c>
      <c r="L285" s="279">
        <v>294697</v>
      </c>
      <c r="M285" s="279">
        <v>292271</v>
      </c>
      <c r="N285" s="279">
        <v>284417</v>
      </c>
      <c r="O285" s="279">
        <v>301622</v>
      </c>
      <c r="P285" s="279">
        <v>329370</v>
      </c>
      <c r="Q285" s="279">
        <v>349323</v>
      </c>
      <c r="R285" s="279">
        <v>359865</v>
      </c>
      <c r="S285" s="279">
        <v>375995</v>
      </c>
      <c r="T285" s="279">
        <v>386510</v>
      </c>
      <c r="U285" s="279">
        <v>407586</v>
      </c>
      <c r="V285" s="279">
        <v>445580</v>
      </c>
      <c r="W285" s="279">
        <v>484689</v>
      </c>
      <c r="X285" s="279">
        <v>467674</v>
      </c>
      <c r="Y285" s="279">
        <v>519563</v>
      </c>
      <c r="Z285" s="279">
        <v>583864</v>
      </c>
      <c r="AA285" s="114">
        <v>649166</v>
      </c>
      <c r="AB285" s="114">
        <v>682239</v>
      </c>
      <c r="AC285" s="114">
        <v>690490</v>
      </c>
      <c r="AD285" s="114">
        <v>710968</v>
      </c>
      <c r="AE285" s="114">
        <v>755376</v>
      </c>
      <c r="AF285" s="138"/>
      <c r="AG285" s="24"/>
      <c r="AH285" s="24"/>
      <c r="AI285" s="24"/>
      <c r="AJ285" s="24"/>
      <c r="AK285" s="24"/>
      <c r="AL285" s="24"/>
      <c r="AM285" s="24"/>
      <c r="AN285" s="24"/>
    </row>
    <row r="286" spans="1:71" x14ac:dyDescent="0.35">
      <c r="A286" s="33" t="s">
        <v>629</v>
      </c>
      <c r="B286" s="24" t="s">
        <v>71</v>
      </c>
      <c r="C286" s="85"/>
      <c r="D286" s="25">
        <v>150695</v>
      </c>
      <c r="E286" s="25">
        <v>169713</v>
      </c>
      <c r="F286" s="25">
        <v>174308</v>
      </c>
      <c r="G286" s="25">
        <v>191374</v>
      </c>
      <c r="H286" s="25">
        <v>205312</v>
      </c>
      <c r="I286" s="25">
        <v>222417</v>
      </c>
      <c r="J286" s="25">
        <v>241215</v>
      </c>
      <c r="K286" s="25">
        <v>257392</v>
      </c>
      <c r="L286" s="25">
        <v>278376</v>
      </c>
      <c r="M286" s="25">
        <v>272627</v>
      </c>
      <c r="N286" s="25">
        <v>260973</v>
      </c>
      <c r="O286" s="25">
        <v>280839</v>
      </c>
      <c r="P286" s="25">
        <v>309943</v>
      </c>
      <c r="Q286" s="25">
        <v>326426</v>
      </c>
      <c r="R286" s="25">
        <v>338368</v>
      </c>
      <c r="S286" s="25">
        <v>351675</v>
      </c>
      <c r="T286" s="25">
        <v>361962</v>
      </c>
      <c r="U286" s="25">
        <v>379271</v>
      </c>
      <c r="V286" s="25">
        <v>418053</v>
      </c>
      <c r="W286" s="25">
        <v>448579</v>
      </c>
      <c r="X286" s="25">
        <v>431775</v>
      </c>
      <c r="Y286" s="25">
        <v>473850</v>
      </c>
      <c r="Z286" s="25">
        <v>536586</v>
      </c>
      <c r="AA286" s="70">
        <v>601300</v>
      </c>
      <c r="AB286" s="70">
        <v>632666</v>
      </c>
      <c r="AC286" s="70">
        <v>633543</v>
      </c>
      <c r="AD286" s="70">
        <v>657323</v>
      </c>
      <c r="AE286" s="70">
        <v>700049</v>
      </c>
      <c r="AF286" s="138"/>
      <c r="AG286" s="24"/>
      <c r="AH286" s="24"/>
      <c r="AI286" s="24"/>
      <c r="AJ286" s="24"/>
      <c r="AK286" s="24"/>
      <c r="AL286" s="24"/>
      <c r="AM286" s="24"/>
      <c r="AN286" s="24"/>
    </row>
    <row r="287" spans="1:71" x14ac:dyDescent="0.35">
      <c r="A287" s="33" t="s">
        <v>630</v>
      </c>
      <c r="B287" s="24" t="s">
        <v>71</v>
      </c>
      <c r="C287" s="85"/>
      <c r="D287" s="25">
        <v>3171</v>
      </c>
      <c r="E287" s="25">
        <v>2931</v>
      </c>
      <c r="F287" s="25">
        <v>3727</v>
      </c>
      <c r="G287" s="25">
        <v>3674</v>
      </c>
      <c r="H287" s="25">
        <v>4203</v>
      </c>
      <c r="I287" s="25">
        <v>4585</v>
      </c>
      <c r="J287" s="25">
        <v>4855</v>
      </c>
      <c r="K287" s="25">
        <v>4802</v>
      </c>
      <c r="L287" s="25">
        <v>5051</v>
      </c>
      <c r="M287" s="25">
        <v>6110</v>
      </c>
      <c r="N287" s="25">
        <v>7706</v>
      </c>
      <c r="O287" s="25">
        <v>7522</v>
      </c>
      <c r="P287" s="25">
        <v>7778</v>
      </c>
      <c r="Q287" s="25">
        <v>9071</v>
      </c>
      <c r="R287" s="25">
        <v>8579</v>
      </c>
      <c r="S287" s="25">
        <v>8922</v>
      </c>
      <c r="T287" s="25">
        <v>7592</v>
      </c>
      <c r="U287" s="25">
        <v>8050</v>
      </c>
      <c r="V287" s="25">
        <v>9941</v>
      </c>
      <c r="W287" s="25">
        <v>12863</v>
      </c>
      <c r="X287" s="25">
        <v>15490</v>
      </c>
      <c r="Y287" s="25">
        <v>16390</v>
      </c>
      <c r="Z287" s="25">
        <v>17725</v>
      </c>
      <c r="AA287" s="70">
        <v>19282</v>
      </c>
      <c r="AB287" s="70">
        <v>19764</v>
      </c>
      <c r="AC287" s="70">
        <v>21044</v>
      </c>
      <c r="AD287" s="70">
        <v>22118</v>
      </c>
      <c r="AE287" s="70">
        <v>23065</v>
      </c>
      <c r="AF287" s="138"/>
      <c r="AG287" s="24"/>
      <c r="AH287" s="24"/>
      <c r="AI287" s="24"/>
      <c r="AJ287" s="24"/>
      <c r="AK287" s="24"/>
      <c r="AL287" s="24"/>
      <c r="AM287" s="24"/>
      <c r="AN287" s="24"/>
    </row>
    <row r="288" spans="1:71" x14ac:dyDescent="0.35">
      <c r="A288" s="33" t="s">
        <v>631</v>
      </c>
      <c r="B288" s="24" t="s">
        <v>71</v>
      </c>
      <c r="C288" s="85"/>
      <c r="D288" s="25"/>
      <c r="E288" s="25">
        <v>1140</v>
      </c>
      <c r="F288" s="25">
        <v>918</v>
      </c>
      <c r="G288" s="25">
        <v>982</v>
      </c>
      <c r="H288" s="25">
        <v>1056</v>
      </c>
      <c r="I288" s="25">
        <v>1400</v>
      </c>
      <c r="J288" s="25">
        <v>2325</v>
      </c>
      <c r="K288" s="25">
        <v>3731</v>
      </c>
      <c r="L288" s="25">
        <v>4769</v>
      </c>
      <c r="M288" s="25">
        <v>5166</v>
      </c>
      <c r="N288" s="25">
        <v>4025</v>
      </c>
      <c r="O288" s="25">
        <v>4943</v>
      </c>
      <c r="P288" s="25">
        <v>4267</v>
      </c>
      <c r="Q288" s="25">
        <v>3561</v>
      </c>
      <c r="R288" s="25">
        <v>3128</v>
      </c>
      <c r="S288" s="25">
        <v>3056</v>
      </c>
      <c r="T288" s="25">
        <v>2936</v>
      </c>
      <c r="U288" s="25">
        <v>2925</v>
      </c>
      <c r="V288" s="25">
        <v>3433</v>
      </c>
      <c r="W288" s="25">
        <v>3803</v>
      </c>
      <c r="X288" s="25">
        <v>3244</v>
      </c>
      <c r="Y288" s="25">
        <v>2812</v>
      </c>
      <c r="Z288" s="25">
        <v>2446</v>
      </c>
      <c r="AA288" s="70">
        <v>7009</v>
      </c>
      <c r="AB288" s="70">
        <v>8862</v>
      </c>
      <c r="AC288" s="70">
        <v>7899</v>
      </c>
      <c r="AD288" s="70">
        <v>7537</v>
      </c>
      <c r="AE288" s="70">
        <v>7731</v>
      </c>
      <c r="AF288" s="138"/>
      <c r="AG288" s="24"/>
      <c r="AH288" s="24"/>
      <c r="AI288" s="24"/>
      <c r="AJ288" s="24"/>
      <c r="AK288" s="24"/>
      <c r="AL288" s="24"/>
      <c r="AM288" s="24"/>
      <c r="AN288" s="24"/>
    </row>
    <row r="289" spans="1:40" x14ac:dyDescent="0.35">
      <c r="A289" s="33" t="s">
        <v>632</v>
      </c>
      <c r="B289" s="24" t="s">
        <v>71</v>
      </c>
      <c r="C289" s="85"/>
      <c r="D289" s="25"/>
      <c r="E289" s="25">
        <v>2902</v>
      </c>
      <c r="F289" s="25">
        <v>4770</v>
      </c>
      <c r="G289" s="25">
        <v>3961</v>
      </c>
      <c r="H289" s="25">
        <v>3223</v>
      </c>
      <c r="I289" s="25">
        <v>3838</v>
      </c>
      <c r="J289" s="25">
        <v>4360</v>
      </c>
      <c r="K289" s="25">
        <v>3197</v>
      </c>
      <c r="L289" s="25">
        <v>2622</v>
      </c>
      <c r="M289" s="25">
        <v>3398</v>
      </c>
      <c r="N289" s="25">
        <v>6999</v>
      </c>
      <c r="O289" s="25">
        <v>3248</v>
      </c>
      <c r="P289" s="25">
        <v>1789</v>
      </c>
      <c r="Q289" s="25">
        <v>3420</v>
      </c>
      <c r="R289" s="25">
        <v>2978</v>
      </c>
      <c r="S289" s="25">
        <v>4745</v>
      </c>
      <c r="T289" s="25">
        <v>5540</v>
      </c>
      <c r="U289" s="25">
        <v>6874</v>
      </c>
      <c r="V289" s="25">
        <v>5407</v>
      </c>
      <c r="W289" s="25">
        <v>8943</v>
      </c>
      <c r="X289" s="25">
        <v>7007</v>
      </c>
      <c r="Y289" s="25">
        <v>9757</v>
      </c>
      <c r="Z289" s="25">
        <v>11564</v>
      </c>
      <c r="AA289" s="70">
        <v>5164</v>
      </c>
      <c r="AB289" s="70">
        <v>6936</v>
      </c>
      <c r="AC289" s="70">
        <v>7240</v>
      </c>
      <c r="AD289" s="70">
        <v>7609</v>
      </c>
      <c r="AE289" s="70">
        <v>8008</v>
      </c>
      <c r="AF289" s="138"/>
      <c r="AG289" s="24"/>
      <c r="AH289" s="24"/>
      <c r="AI289" s="24"/>
      <c r="AJ289" s="24"/>
      <c r="AK289" s="24"/>
      <c r="AL289" s="24"/>
      <c r="AM289" s="24"/>
      <c r="AN289" s="24"/>
    </row>
    <row r="290" spans="1:40" x14ac:dyDescent="0.35">
      <c r="A290" s="33" t="s">
        <v>633</v>
      </c>
      <c r="B290" s="24" t="s">
        <v>71</v>
      </c>
      <c r="C290" s="85"/>
      <c r="D290" s="25">
        <v>9545</v>
      </c>
      <c r="E290" s="25">
        <v>3603</v>
      </c>
      <c r="F290" s="25">
        <v>2519</v>
      </c>
      <c r="G290" s="25">
        <v>2903</v>
      </c>
      <c r="H290" s="25">
        <v>2734</v>
      </c>
      <c r="I290" s="25">
        <v>2763</v>
      </c>
      <c r="J290" s="25">
        <v>2958</v>
      </c>
      <c r="K290" s="25">
        <v>3273</v>
      </c>
      <c r="L290" s="25">
        <v>3879</v>
      </c>
      <c r="M290" s="25">
        <v>4970</v>
      </c>
      <c r="N290" s="25">
        <v>4715</v>
      </c>
      <c r="O290" s="25">
        <v>5070</v>
      </c>
      <c r="P290" s="25">
        <v>5593</v>
      </c>
      <c r="Q290" s="25">
        <v>6846</v>
      </c>
      <c r="R290" s="25">
        <v>6811</v>
      </c>
      <c r="S290" s="25">
        <v>7598</v>
      </c>
      <c r="T290" s="25">
        <v>8480</v>
      </c>
      <c r="U290" s="25">
        <v>10466</v>
      </c>
      <c r="V290" s="25">
        <v>8747</v>
      </c>
      <c r="W290" s="25">
        <v>10501</v>
      </c>
      <c r="X290" s="25">
        <v>10159</v>
      </c>
      <c r="Y290" s="25">
        <v>16755</v>
      </c>
      <c r="Z290" s="25">
        <v>15542</v>
      </c>
      <c r="AA290" s="70">
        <v>16411</v>
      </c>
      <c r="AB290" s="70">
        <v>14011</v>
      </c>
      <c r="AC290" s="70">
        <v>20764</v>
      </c>
      <c r="AD290" s="70">
        <v>16382</v>
      </c>
      <c r="AE290" s="70">
        <v>16523</v>
      </c>
      <c r="AF290" s="138"/>
      <c r="AG290" s="24"/>
      <c r="AH290" s="24"/>
      <c r="AI290" s="24"/>
      <c r="AJ290" s="24"/>
      <c r="AK290" s="24"/>
      <c r="AL290" s="24"/>
      <c r="AM290" s="24"/>
      <c r="AN290" s="24"/>
    </row>
    <row r="291" spans="1:40" ht="3.65" customHeight="1" x14ac:dyDescent="0.35">
      <c r="C291" s="85"/>
      <c r="AA291" s="270">
        <v>606893</v>
      </c>
      <c r="AB291" s="7">
        <v>619167</v>
      </c>
      <c r="AC291" s="7">
        <v>642575</v>
      </c>
      <c r="AD291" s="7">
        <v>678601</v>
      </c>
      <c r="AE291" s="7"/>
      <c r="AF291" s="138"/>
      <c r="AK291" s="24"/>
      <c r="AL291" s="24"/>
      <c r="AM291" s="24"/>
      <c r="AN291" s="24"/>
    </row>
    <row r="292" spans="1:40" x14ac:dyDescent="0.35">
      <c r="A292" s="44" t="s">
        <v>634</v>
      </c>
      <c r="B292" s="24" t="s">
        <v>71</v>
      </c>
      <c r="C292" s="85"/>
      <c r="D292" s="279">
        <v>-147931</v>
      </c>
      <c r="E292" s="279">
        <v>-175699</v>
      </c>
      <c r="F292" s="279">
        <v>-186385</v>
      </c>
      <c r="G292" s="279">
        <v>-193359</v>
      </c>
      <c r="H292" s="279">
        <v>-206635</v>
      </c>
      <c r="I292" s="279">
        <v>-219709</v>
      </c>
      <c r="J292" s="279">
        <v>-237038</v>
      </c>
      <c r="K292" s="279">
        <v>-248607</v>
      </c>
      <c r="L292" s="279">
        <v>-264531</v>
      </c>
      <c r="M292" s="279">
        <v>-306301</v>
      </c>
      <c r="N292" s="279">
        <v>-325731</v>
      </c>
      <c r="O292" s="279">
        <v>-336146</v>
      </c>
      <c r="P292" s="279">
        <v>-360538</v>
      </c>
      <c r="Q292" s="279">
        <v>-359247</v>
      </c>
      <c r="R292" s="279">
        <v>-396832</v>
      </c>
      <c r="S292" s="279">
        <v>-400727</v>
      </c>
      <c r="T292" s="279">
        <v>-412822</v>
      </c>
      <c r="U292" s="279">
        <v>-428238</v>
      </c>
      <c r="V292" s="279">
        <v>-439901</v>
      </c>
      <c r="W292" s="279">
        <v>-463436</v>
      </c>
      <c r="X292" s="279">
        <v>-534240</v>
      </c>
      <c r="Y292" s="279">
        <v>-637274</v>
      </c>
      <c r="Z292" s="279">
        <v>-596174</v>
      </c>
      <c r="AA292" s="114">
        <v>-608005</v>
      </c>
      <c r="AB292" s="114">
        <v>-663397</v>
      </c>
      <c r="AC292" s="114">
        <v>-685396</v>
      </c>
      <c r="AD292" s="114">
        <v>-725369</v>
      </c>
      <c r="AE292" s="114">
        <v>-750412</v>
      </c>
      <c r="AF292" s="138"/>
      <c r="AG292" s="24"/>
      <c r="AH292" s="24"/>
      <c r="AI292" s="24"/>
      <c r="AJ292" s="24"/>
      <c r="AK292" s="24"/>
      <c r="AL292" s="24"/>
      <c r="AM292" s="24"/>
      <c r="AN292" s="24"/>
    </row>
    <row r="293" spans="1:40" x14ac:dyDescent="0.35">
      <c r="A293" s="33" t="s">
        <v>635</v>
      </c>
      <c r="B293" s="24" t="s">
        <v>71</v>
      </c>
      <c r="C293" s="85" t="s">
        <v>658</v>
      </c>
      <c r="D293" s="25"/>
      <c r="E293" s="25">
        <v>-13328</v>
      </c>
      <c r="F293" s="25">
        <v>-14169</v>
      </c>
      <c r="G293" s="25">
        <v>-14575</v>
      </c>
      <c r="H293" s="25">
        <v>15612</v>
      </c>
      <c r="I293" s="25">
        <v>-15990</v>
      </c>
      <c r="J293" s="25">
        <v>-16956</v>
      </c>
      <c r="K293" s="25">
        <v>-17806</v>
      </c>
      <c r="L293" s="25">
        <v>-19337</v>
      </c>
      <c r="M293" s="25">
        <v>-21110</v>
      </c>
      <c r="N293" s="25">
        <v>-22415</v>
      </c>
      <c r="O293" s="25">
        <v>-24381</v>
      </c>
      <c r="P293" s="25">
        <v>-24853</v>
      </c>
      <c r="Q293" s="25">
        <v>-25001</v>
      </c>
      <c r="R293" s="25">
        <v>-25889</v>
      </c>
      <c r="S293" s="25">
        <v>-25775</v>
      </c>
      <c r="T293" s="25">
        <v>-27122</v>
      </c>
      <c r="U293" s="25">
        <v>-27143</v>
      </c>
      <c r="V293" s="25">
        <v>-27969</v>
      </c>
      <c r="W293" s="25">
        <v>-29120</v>
      </c>
      <c r="X293" s="25">
        <v>-30293</v>
      </c>
      <c r="Y293" s="25">
        <v>-34134</v>
      </c>
      <c r="Z293" s="25">
        <v>-36863</v>
      </c>
      <c r="AA293" s="70">
        <v>-38895</v>
      </c>
      <c r="AB293" s="70">
        <v>-42272</v>
      </c>
      <c r="AC293" s="70">
        <v>-42937</v>
      </c>
      <c r="AD293" s="70">
        <v>-43777</v>
      </c>
      <c r="AE293" s="70">
        <v>-44826</v>
      </c>
      <c r="AF293" s="138"/>
      <c r="AG293" s="24"/>
      <c r="AH293" s="24"/>
      <c r="AI293" s="24"/>
      <c r="AJ293" s="24"/>
      <c r="AK293" s="24"/>
      <c r="AL293" s="24"/>
      <c r="AM293" s="24"/>
      <c r="AN293" s="24"/>
    </row>
    <row r="294" spans="1:40" x14ac:dyDescent="0.35">
      <c r="A294" s="33" t="s">
        <v>637</v>
      </c>
      <c r="B294" s="24" t="s">
        <v>71</v>
      </c>
      <c r="C294" s="85"/>
      <c r="D294" s="25">
        <v>-22839</v>
      </c>
      <c r="E294" s="25">
        <v>-33332</v>
      </c>
      <c r="F294" s="25">
        <v>-34258</v>
      </c>
      <c r="G294" s="25">
        <v>-37280</v>
      </c>
      <c r="H294" s="25">
        <v>-39600</v>
      </c>
      <c r="I294" s="25">
        <v>-45012</v>
      </c>
      <c r="J294" s="25">
        <v>-47721</v>
      </c>
      <c r="K294" s="25">
        <v>-50916</v>
      </c>
      <c r="L294" s="25">
        <v>-52685</v>
      </c>
      <c r="M294" s="25">
        <v>-56148</v>
      </c>
      <c r="N294" s="25">
        <v>-61742</v>
      </c>
      <c r="O294" s="25">
        <v>-66377</v>
      </c>
      <c r="P294" s="25">
        <v>-71170</v>
      </c>
      <c r="Q294" s="25">
        <v>-72114</v>
      </c>
      <c r="R294" s="25">
        <v>-75845</v>
      </c>
      <c r="S294" s="25">
        <v>-80336</v>
      </c>
      <c r="T294" s="25">
        <v>-85109</v>
      </c>
      <c r="U294" s="25">
        <v>-91815</v>
      </c>
      <c r="V294" s="25">
        <v>-99130</v>
      </c>
      <c r="W294" s="25">
        <v>-111826</v>
      </c>
      <c r="X294" s="25">
        <v>-126589</v>
      </c>
      <c r="Y294" s="25">
        <v>-137436</v>
      </c>
      <c r="Z294" s="25">
        <v>-159065</v>
      </c>
      <c r="AA294" s="70">
        <v>-171410</v>
      </c>
      <c r="AB294" s="70">
        <v>-192674</v>
      </c>
      <c r="AC294" s="70">
        <v>-202317</v>
      </c>
      <c r="AD294" s="70">
        <v>-218530</v>
      </c>
      <c r="AE294" s="70">
        <v>-226555</v>
      </c>
      <c r="AF294" s="138"/>
      <c r="AG294" s="24"/>
      <c r="AH294" s="24"/>
      <c r="AI294" s="24"/>
      <c r="AJ294" s="24"/>
      <c r="AK294" s="24"/>
      <c r="AL294" s="24"/>
      <c r="AM294" s="24"/>
      <c r="AN294" s="24"/>
    </row>
    <row r="295" spans="1:40" x14ac:dyDescent="0.35">
      <c r="A295" s="33" t="s">
        <v>638</v>
      </c>
      <c r="B295" s="24" t="s">
        <v>71</v>
      </c>
      <c r="C295" s="85"/>
      <c r="D295" s="25">
        <v>-49583</v>
      </c>
      <c r="E295" s="25">
        <v>-61147</v>
      </c>
      <c r="F295" s="25">
        <v>-68123</v>
      </c>
      <c r="G295" s="25">
        <v>-71056</v>
      </c>
      <c r="H295" s="25">
        <v>-74442</v>
      </c>
      <c r="I295" s="25">
        <v>-79000</v>
      </c>
      <c r="J295" s="25">
        <v>-88706</v>
      </c>
      <c r="K295" s="25">
        <v>-91336</v>
      </c>
      <c r="L295" s="25">
        <v>-99959</v>
      </c>
      <c r="M295" s="25">
        <v>-110464</v>
      </c>
      <c r="N295" s="25">
        <v>-130553</v>
      </c>
      <c r="O295" s="25">
        <v>-125510</v>
      </c>
      <c r="P295" s="25">
        <v>-135721</v>
      </c>
      <c r="Q295" s="25">
        <v>-127754</v>
      </c>
      <c r="R295" s="25">
        <v>-148990</v>
      </c>
      <c r="S295" s="25">
        <v>-144512</v>
      </c>
      <c r="T295" s="25">
        <v>-145870</v>
      </c>
      <c r="U295" s="25">
        <v>-155981</v>
      </c>
      <c r="V295" s="25">
        <v>-161868</v>
      </c>
      <c r="W295" s="25">
        <v>-170467</v>
      </c>
      <c r="X295" s="25">
        <v>-210772</v>
      </c>
      <c r="Y295" s="25">
        <v>-277677</v>
      </c>
      <c r="Z295" s="25">
        <v>-219188</v>
      </c>
      <c r="AA295" s="70">
        <v>-226950</v>
      </c>
      <c r="AB295" s="70">
        <v>-244217</v>
      </c>
      <c r="AC295" s="70">
        <v>-245207</v>
      </c>
      <c r="AD295" s="70">
        <v>-250846</v>
      </c>
      <c r="AE295" s="70">
        <v>-256113</v>
      </c>
      <c r="AF295" s="138"/>
      <c r="AG295" s="24"/>
      <c r="AH295" s="24"/>
      <c r="AI295" s="24"/>
      <c r="AJ295" s="24"/>
      <c r="AK295" s="24"/>
      <c r="AL295" s="24"/>
      <c r="AM295" s="24"/>
      <c r="AN295" s="24"/>
    </row>
    <row r="296" spans="1:40" x14ac:dyDescent="0.35">
      <c r="A296" s="39" t="s">
        <v>639</v>
      </c>
      <c r="B296" s="24"/>
      <c r="C296" s="85"/>
      <c r="D296" s="25"/>
      <c r="E296" s="25"/>
      <c r="F296" s="25"/>
      <c r="G296" s="25"/>
      <c r="H296" s="25"/>
      <c r="I296" s="25"/>
      <c r="J296" s="25"/>
      <c r="K296" s="25"/>
      <c r="L296" s="25"/>
      <c r="M296" s="25"/>
      <c r="N296" s="25"/>
      <c r="O296" s="25"/>
      <c r="P296" s="25"/>
      <c r="Q296" s="25"/>
      <c r="R296" s="25"/>
      <c r="S296" s="25"/>
      <c r="T296" s="25"/>
      <c r="U296" s="25"/>
      <c r="V296" s="25">
        <v>-63440</v>
      </c>
      <c r="W296" s="25"/>
      <c r="X296" s="25"/>
      <c r="Y296" s="25"/>
      <c r="Z296" s="25"/>
      <c r="AA296" s="70"/>
      <c r="AB296" s="70"/>
      <c r="AC296" s="70"/>
      <c r="AD296" s="70"/>
      <c r="AE296" s="70"/>
      <c r="AF296" s="138"/>
      <c r="AK296" s="24"/>
      <c r="AL296" s="24"/>
      <c r="AM296" s="24"/>
      <c r="AN296" s="24"/>
    </row>
    <row r="297" spans="1:40" x14ac:dyDescent="0.35">
      <c r="A297" s="39" t="s">
        <v>640</v>
      </c>
      <c r="B297" s="24"/>
      <c r="C297" s="85"/>
      <c r="D297" s="25"/>
      <c r="E297" s="25"/>
      <c r="F297" s="25"/>
      <c r="G297" s="25"/>
      <c r="H297" s="25"/>
      <c r="I297" s="25"/>
      <c r="J297" s="25"/>
      <c r="K297" s="25"/>
      <c r="L297" s="25"/>
      <c r="M297" s="25"/>
      <c r="N297" s="25"/>
      <c r="O297" s="25"/>
      <c r="P297" s="25"/>
      <c r="Q297" s="25"/>
      <c r="R297" s="25"/>
      <c r="S297" s="25"/>
      <c r="T297" s="25"/>
      <c r="U297" s="25"/>
      <c r="V297" s="25">
        <v>-98428</v>
      </c>
      <c r="W297" s="25"/>
      <c r="X297" s="25"/>
      <c r="Y297" s="25"/>
      <c r="Z297" s="25"/>
      <c r="AA297" s="70"/>
      <c r="AB297" s="70"/>
      <c r="AC297" s="70"/>
      <c r="AD297" s="70"/>
      <c r="AE297" s="70"/>
      <c r="AF297" s="138"/>
      <c r="AK297" s="24"/>
      <c r="AL297" s="24"/>
      <c r="AM297" s="24"/>
      <c r="AN297" s="24"/>
    </row>
    <row r="298" spans="1:40" x14ac:dyDescent="0.35">
      <c r="A298" s="33" t="s">
        <v>641</v>
      </c>
      <c r="B298" s="24" t="s">
        <v>71</v>
      </c>
      <c r="C298" s="85"/>
      <c r="D298" s="25">
        <v>-7321</v>
      </c>
      <c r="E298" s="25">
        <v>-6222</v>
      </c>
      <c r="F298" s="25">
        <v>-5273</v>
      </c>
      <c r="G298" s="25">
        <v>-4623</v>
      </c>
      <c r="H298" s="25">
        <v>-4050</v>
      </c>
      <c r="I298" s="25">
        <v>-3863</v>
      </c>
      <c r="J298" s="25">
        <v>-4590</v>
      </c>
      <c r="K298" s="25">
        <v>-3929</v>
      </c>
      <c r="L298" s="25">
        <v>-3754</v>
      </c>
      <c r="M298" s="25">
        <v>-3970</v>
      </c>
      <c r="N298" s="25">
        <v>-6411</v>
      </c>
      <c r="O298" s="25">
        <v>-9551</v>
      </c>
      <c r="P298" s="25">
        <v>-10875</v>
      </c>
      <c r="Q298" s="25">
        <v>-11846</v>
      </c>
      <c r="R298" s="25">
        <v>-13972</v>
      </c>
      <c r="S298" s="25">
        <v>-13924</v>
      </c>
      <c r="T298" s="25">
        <v>-14977</v>
      </c>
      <c r="U298" s="25">
        <v>-15290</v>
      </c>
      <c r="V298" s="25">
        <v>-16568</v>
      </c>
      <c r="W298" s="25">
        <v>-18951</v>
      </c>
      <c r="X298" s="25">
        <v>-16524</v>
      </c>
      <c r="Y298" s="25">
        <v>-17102</v>
      </c>
      <c r="Z298" s="25">
        <v>-17423</v>
      </c>
      <c r="AA298" s="70">
        <v>-18862</v>
      </c>
      <c r="AB298" s="70">
        <v>-21544</v>
      </c>
      <c r="AC298" s="70">
        <v>-22856</v>
      </c>
      <c r="AD298" s="70">
        <v>-29477</v>
      </c>
      <c r="AE298" s="70">
        <v>-29643</v>
      </c>
      <c r="AF298" s="138"/>
      <c r="AG298" s="24"/>
      <c r="AH298" s="24"/>
      <c r="AI298" s="24"/>
      <c r="AJ298" s="24"/>
      <c r="AK298" s="24"/>
      <c r="AL298" s="24"/>
      <c r="AM298" s="24"/>
      <c r="AN298" s="24"/>
    </row>
    <row r="299" spans="1:40" x14ac:dyDescent="0.35">
      <c r="A299" s="33" t="s">
        <v>642</v>
      </c>
      <c r="B299" s="24" t="s">
        <v>71</v>
      </c>
      <c r="C299" s="85"/>
      <c r="D299" s="25"/>
      <c r="E299" s="25">
        <v>-59988</v>
      </c>
      <c r="F299" s="25">
        <v>-62873</v>
      </c>
      <c r="G299" s="25">
        <v>-65050</v>
      </c>
      <c r="H299" s="25">
        <v>-70808</v>
      </c>
      <c r="I299" s="25">
        <v>-73206</v>
      </c>
      <c r="J299" s="25">
        <v>-76291</v>
      </c>
      <c r="K299" s="25">
        <v>-81531</v>
      </c>
      <c r="L299" s="25">
        <v>-85315</v>
      </c>
      <c r="M299" s="25">
        <v>-110811</v>
      </c>
      <c r="N299" s="25">
        <v>-100198</v>
      </c>
      <c r="O299" s="25">
        <v>-105959</v>
      </c>
      <c r="P299" s="25">
        <v>-112906</v>
      </c>
      <c r="Q299" s="25">
        <v>-116629</v>
      </c>
      <c r="R299" s="25">
        <v>-126367</v>
      </c>
      <c r="S299" s="25">
        <v>-130891</v>
      </c>
      <c r="T299" s="25">
        <v>-133825</v>
      </c>
      <c r="U299" s="25">
        <v>-132377</v>
      </c>
      <c r="V299" s="25">
        <v>-127940</v>
      </c>
      <c r="W299" s="25">
        <v>-126362</v>
      </c>
      <c r="X299" s="25">
        <v>-143073</v>
      </c>
      <c r="Y299" s="25">
        <v>-163747</v>
      </c>
      <c r="Z299" s="25">
        <v>-156276</v>
      </c>
      <c r="AA299" s="70">
        <v>-143588</v>
      </c>
      <c r="AB299" s="70">
        <v>-152518</v>
      </c>
      <c r="AC299" s="70">
        <v>-163070</v>
      </c>
      <c r="AD299" s="70">
        <v>-173462</v>
      </c>
      <c r="AE299" s="70">
        <v>-183729</v>
      </c>
      <c r="AF299" s="138"/>
      <c r="AG299" s="24"/>
      <c r="AH299" s="24"/>
      <c r="AI299" s="24"/>
      <c r="AJ299" s="24"/>
      <c r="AK299" s="24"/>
      <c r="AL299" s="24"/>
      <c r="AM299" s="24"/>
      <c r="AN299" s="24"/>
    </row>
    <row r="300" spans="1:40" x14ac:dyDescent="0.35">
      <c r="A300" s="33" t="s">
        <v>643</v>
      </c>
      <c r="B300" s="24" t="s">
        <v>71</v>
      </c>
      <c r="C300" s="85"/>
      <c r="D300" s="25">
        <v>-68189</v>
      </c>
      <c r="E300" s="25">
        <v>-1683</v>
      </c>
      <c r="F300" s="25">
        <v>-1689</v>
      </c>
      <c r="G300" s="25">
        <v>-775</v>
      </c>
      <c r="H300" s="25">
        <v>-2121</v>
      </c>
      <c r="I300" s="25">
        <v>-2638</v>
      </c>
      <c r="J300" s="25">
        <v>-2775</v>
      </c>
      <c r="K300" s="25">
        <v>-3089</v>
      </c>
      <c r="L300" s="25">
        <v>-3481</v>
      </c>
      <c r="M300" s="25">
        <v>-3797</v>
      </c>
      <c r="N300" s="25">
        <v>-4412</v>
      </c>
      <c r="O300" s="25">
        <v>-4369</v>
      </c>
      <c r="P300" s="25">
        <v>-5014</v>
      </c>
      <c r="Q300" s="25">
        <v>-5902</v>
      </c>
      <c r="R300" s="25">
        <v>-5769</v>
      </c>
      <c r="S300" s="25">
        <v>-5289</v>
      </c>
      <c r="T300" s="25">
        <v>-5921</v>
      </c>
      <c r="U300" s="25">
        <v>-5632</v>
      </c>
      <c r="V300" s="25">
        <v>-6425</v>
      </c>
      <c r="W300" s="25">
        <v>-6710</v>
      </c>
      <c r="X300" s="25">
        <v>-6989</v>
      </c>
      <c r="Y300" s="25">
        <v>-7178</v>
      </c>
      <c r="Z300" s="25">
        <v>-7359</v>
      </c>
      <c r="AA300" s="70">
        <v>-8300</v>
      </c>
      <c r="AB300" s="70">
        <v>-10172</v>
      </c>
      <c r="AC300" s="70">
        <v>-9009</v>
      </c>
      <c r="AD300" s="70">
        <v>-9277</v>
      </c>
      <c r="AE300" s="70">
        <v>-9546</v>
      </c>
      <c r="AF300" s="138"/>
      <c r="AG300" s="24"/>
      <c r="AH300" s="24"/>
      <c r="AI300" s="24"/>
      <c r="AJ300" s="24"/>
      <c r="AK300" s="24"/>
      <c r="AL300" s="24"/>
      <c r="AM300" s="24"/>
      <c r="AN300" s="24"/>
    </row>
    <row r="301" spans="1:40" ht="3.65" customHeight="1" x14ac:dyDescent="0.35">
      <c r="C301" s="85"/>
      <c r="AA301" s="7"/>
      <c r="AB301" s="7"/>
      <c r="AC301" s="7"/>
      <c r="AD301" s="7"/>
      <c r="AE301" s="7"/>
      <c r="AF301" s="138"/>
      <c r="AK301" s="24"/>
      <c r="AL301" s="24"/>
      <c r="AM301" s="24"/>
      <c r="AN301" s="24"/>
    </row>
    <row r="302" spans="1:40" x14ac:dyDescent="0.35">
      <c r="A302" s="44" t="s">
        <v>644</v>
      </c>
      <c r="B302" s="24" t="s">
        <v>71</v>
      </c>
      <c r="C302" s="212"/>
      <c r="D302" s="279">
        <v>15480</v>
      </c>
      <c r="E302" s="279">
        <v>4590</v>
      </c>
      <c r="F302" s="279">
        <v>-144</v>
      </c>
      <c r="G302" s="279">
        <v>9535</v>
      </c>
      <c r="H302" s="279">
        <v>9892</v>
      </c>
      <c r="I302" s="279">
        <v>15293</v>
      </c>
      <c r="J302" s="279">
        <v>18675</v>
      </c>
      <c r="K302" s="279">
        <v>23788</v>
      </c>
      <c r="L302" s="279">
        <v>30166</v>
      </c>
      <c r="M302" s="279">
        <v>-14029</v>
      </c>
      <c r="N302" s="279">
        <v>-41314</v>
      </c>
      <c r="O302" s="279">
        <v>-34524</v>
      </c>
      <c r="P302" s="279">
        <v>-31169</v>
      </c>
      <c r="Q302" s="279">
        <v>-9924</v>
      </c>
      <c r="R302" s="279">
        <v>-36968</v>
      </c>
      <c r="S302" s="279">
        <v>-24731</v>
      </c>
      <c r="T302" s="279">
        <v>-26312</v>
      </c>
      <c r="U302" s="279">
        <v>-20652</v>
      </c>
      <c r="V302" s="279">
        <v>5679</v>
      </c>
      <c r="W302" s="279">
        <v>21253</v>
      </c>
      <c r="X302" s="279">
        <v>-66566</v>
      </c>
      <c r="Y302" s="279">
        <v>-117711</v>
      </c>
      <c r="Z302" s="279">
        <v>-12310</v>
      </c>
      <c r="AA302" s="114">
        <v>41162</v>
      </c>
      <c r="AB302" s="114">
        <v>18842</v>
      </c>
      <c r="AC302" s="114">
        <v>5094</v>
      </c>
      <c r="AD302" s="114">
        <v>-14401</v>
      </c>
      <c r="AE302" s="114">
        <v>4964</v>
      </c>
      <c r="AF302" s="138"/>
      <c r="AG302" s="24"/>
      <c r="AH302" s="24"/>
      <c r="AI302" s="24"/>
      <c r="AJ302" s="24"/>
      <c r="AK302" s="24"/>
      <c r="AL302" s="24"/>
      <c r="AM302" s="24"/>
      <c r="AN302" s="24"/>
    </row>
    <row r="303" spans="1:40" ht="3.65" customHeight="1" x14ac:dyDescent="0.35">
      <c r="C303" s="85"/>
      <c r="AA303" s="7"/>
      <c r="AB303" s="114"/>
      <c r="AC303" s="114"/>
      <c r="AD303" s="114"/>
      <c r="AE303" s="114"/>
      <c r="AF303" s="138"/>
      <c r="AK303" s="24"/>
      <c r="AL303" s="24"/>
      <c r="AM303" s="24"/>
      <c r="AN303" s="24"/>
    </row>
    <row r="304" spans="1:40" ht="29" x14ac:dyDescent="0.35">
      <c r="A304" s="99" t="s">
        <v>645</v>
      </c>
      <c r="B304" s="24" t="s">
        <v>71</v>
      </c>
      <c r="C304" s="212"/>
      <c r="D304" s="279">
        <v>-2809</v>
      </c>
      <c r="E304" s="279">
        <v>1094</v>
      </c>
      <c r="F304" s="279">
        <v>-1193</v>
      </c>
      <c r="G304" s="279">
        <v>-2048</v>
      </c>
      <c r="H304" s="279">
        <v>-1850</v>
      </c>
      <c r="I304" s="279">
        <v>-1664</v>
      </c>
      <c r="J304" s="279">
        <v>-2808</v>
      </c>
      <c r="K304" s="279">
        <v>-4387</v>
      </c>
      <c r="L304" s="279">
        <v>-6944</v>
      </c>
      <c r="M304" s="279">
        <v>-8851</v>
      </c>
      <c r="N304" s="279">
        <v>-10899</v>
      </c>
      <c r="O304" s="279">
        <v>-9495</v>
      </c>
      <c r="P304" s="279">
        <v>-9973</v>
      </c>
      <c r="Q304" s="279">
        <v>-5915</v>
      </c>
      <c r="R304" s="279">
        <v>-8554</v>
      </c>
      <c r="S304" s="279">
        <v>-8975</v>
      </c>
      <c r="T304" s="279">
        <v>-9926</v>
      </c>
      <c r="U304" s="279">
        <v>-8797</v>
      </c>
      <c r="V304" s="279">
        <v>-11380</v>
      </c>
      <c r="W304" s="279">
        <v>-14059</v>
      </c>
      <c r="X304" s="279">
        <v>-11308</v>
      </c>
      <c r="Y304" s="279">
        <v>-13933</v>
      </c>
      <c r="Z304" s="279">
        <v>-17198</v>
      </c>
      <c r="AA304" s="114">
        <v>-16453</v>
      </c>
      <c r="AB304" s="114">
        <v>-17471</v>
      </c>
      <c r="AC304" s="114">
        <v>-21316</v>
      </c>
      <c r="AD304" s="114">
        <v>-18063</v>
      </c>
      <c r="AE304" s="114">
        <v>-21750</v>
      </c>
      <c r="AF304" s="138"/>
      <c r="AG304" s="24"/>
      <c r="AH304" s="24"/>
      <c r="AI304" s="24"/>
      <c r="AJ304" s="24"/>
      <c r="AK304" s="24"/>
      <c r="AL304" s="24"/>
      <c r="AM304" s="24"/>
      <c r="AN304" s="24"/>
    </row>
    <row r="305" spans="1:40" x14ac:dyDescent="0.35">
      <c r="A305" s="33" t="s">
        <v>646</v>
      </c>
      <c r="B305" s="24" t="s">
        <v>71</v>
      </c>
      <c r="C305" s="85"/>
      <c r="D305" s="25">
        <v>2417</v>
      </c>
      <c r="E305" s="25">
        <v>2339</v>
      </c>
      <c r="F305" s="25">
        <v>914</v>
      </c>
      <c r="G305" s="25">
        <v>1314</v>
      </c>
      <c r="H305" s="25">
        <v>832</v>
      </c>
      <c r="I305" s="25">
        <v>546</v>
      </c>
      <c r="J305" s="25">
        <v>179</v>
      </c>
      <c r="K305" s="25">
        <v>193</v>
      </c>
      <c r="L305" s="25">
        <v>220</v>
      </c>
      <c r="M305" s="25">
        <v>328</v>
      </c>
      <c r="N305" s="25">
        <v>245</v>
      </c>
      <c r="O305" s="25">
        <v>402</v>
      </c>
      <c r="P305" s="25">
        <v>505</v>
      </c>
      <c r="Q305" s="25">
        <v>1729</v>
      </c>
      <c r="R305" s="25">
        <v>457</v>
      </c>
      <c r="S305" s="25">
        <v>2305</v>
      </c>
      <c r="T305" s="25">
        <v>414</v>
      </c>
      <c r="U305" s="25">
        <v>2282</v>
      </c>
      <c r="V305" s="25">
        <v>1325</v>
      </c>
      <c r="W305" s="25">
        <v>597</v>
      </c>
      <c r="X305" s="25">
        <v>1724</v>
      </c>
      <c r="Y305" s="25">
        <v>350</v>
      </c>
      <c r="Z305" s="25">
        <v>494</v>
      </c>
      <c r="AA305" s="70">
        <v>311</v>
      </c>
      <c r="AB305" s="70">
        <v>3027</v>
      </c>
      <c r="AC305" s="70">
        <v>232</v>
      </c>
      <c r="AD305" s="70">
        <v>370</v>
      </c>
      <c r="AE305" s="70">
        <v>1</v>
      </c>
      <c r="AF305" s="138"/>
      <c r="AG305" s="24"/>
      <c r="AK305" s="24"/>
      <c r="AL305" s="24"/>
      <c r="AM305" s="24"/>
      <c r="AN305" s="24"/>
    </row>
    <row r="306" spans="1:40" x14ac:dyDescent="0.35">
      <c r="A306" s="33" t="s">
        <v>647</v>
      </c>
      <c r="B306" s="24" t="s">
        <v>71</v>
      </c>
      <c r="C306" s="85"/>
      <c r="D306" s="25">
        <v>-5226</v>
      </c>
      <c r="E306" s="25">
        <v>-1245</v>
      </c>
      <c r="F306" s="25">
        <v>-2107</v>
      </c>
      <c r="G306" s="25">
        <v>-3362</v>
      </c>
      <c r="H306" s="25">
        <v>-2682</v>
      </c>
      <c r="I306" s="25">
        <v>-2210</v>
      </c>
      <c r="J306" s="25">
        <v>-2987</v>
      </c>
      <c r="K306" s="25">
        <v>-4580</v>
      </c>
      <c r="L306" s="25">
        <v>-7164</v>
      </c>
      <c r="M306" s="25">
        <v>-9180</v>
      </c>
      <c r="N306" s="25">
        <v>-11144</v>
      </c>
      <c r="O306" s="25">
        <v>-9897</v>
      </c>
      <c r="P306" s="25">
        <v>-10478</v>
      </c>
      <c r="Q306" s="25">
        <v>-7644</v>
      </c>
      <c r="R306" s="25">
        <v>-9012</v>
      </c>
      <c r="S306" s="25">
        <v>-11280</v>
      </c>
      <c r="T306" s="25">
        <v>-10341</v>
      </c>
      <c r="U306" s="25">
        <v>-11079</v>
      </c>
      <c r="V306" s="25">
        <v>-12705</v>
      </c>
      <c r="W306" s="25">
        <v>-14656</v>
      </c>
      <c r="X306" s="25">
        <v>-13032</v>
      </c>
      <c r="Y306" s="25">
        <v>-14283</v>
      </c>
      <c r="Z306" s="25">
        <v>-17692</v>
      </c>
      <c r="AA306" s="70">
        <v>-16764</v>
      </c>
      <c r="AB306" s="70">
        <v>-20498</v>
      </c>
      <c r="AC306" s="70">
        <v>-21548</v>
      </c>
      <c r="AD306" s="70">
        <v>-18433</v>
      </c>
      <c r="AE306" s="70">
        <v>-21751</v>
      </c>
      <c r="AF306" s="138"/>
      <c r="AG306" s="24"/>
      <c r="AH306" s="24"/>
      <c r="AI306" s="24"/>
      <c r="AJ306" s="24"/>
      <c r="AK306" s="24"/>
      <c r="AL306" s="24"/>
      <c r="AM306" s="24"/>
      <c r="AN306" s="24"/>
    </row>
    <row r="307" spans="1:40" ht="3.65" customHeight="1" x14ac:dyDescent="0.35">
      <c r="C307" s="85"/>
      <c r="AA307" s="7"/>
      <c r="AB307" s="7"/>
      <c r="AC307" s="7"/>
      <c r="AD307" s="7"/>
      <c r="AE307" s="7"/>
      <c r="AF307" s="138"/>
      <c r="AK307" s="24"/>
      <c r="AL307" s="24"/>
      <c r="AM307" s="24"/>
      <c r="AN307" s="24"/>
    </row>
    <row r="308" spans="1:40" s="76" customFormat="1" ht="29" x14ac:dyDescent="0.35">
      <c r="A308" s="99" t="s">
        <v>648</v>
      </c>
      <c r="B308" s="100" t="s">
        <v>71</v>
      </c>
      <c r="C308" s="232"/>
      <c r="D308" s="281">
        <v>9500</v>
      </c>
      <c r="E308" s="281">
        <v>5673</v>
      </c>
      <c r="F308" s="281">
        <v>3422</v>
      </c>
      <c r="G308" s="281">
        <v>-229</v>
      </c>
      <c r="H308" s="281">
        <v>-452</v>
      </c>
      <c r="I308" s="281">
        <v>-1139</v>
      </c>
      <c r="J308" s="281">
        <v>-1647</v>
      </c>
      <c r="K308" s="281">
        <v>7403</v>
      </c>
      <c r="L308" s="281">
        <v>5108</v>
      </c>
      <c r="M308" s="281">
        <v>-7889</v>
      </c>
      <c r="N308" s="281">
        <v>-4278</v>
      </c>
      <c r="O308" s="281">
        <v>-7028</v>
      </c>
      <c r="P308" s="281">
        <v>-5866</v>
      </c>
      <c r="Q308" s="281">
        <v>-4802</v>
      </c>
      <c r="R308" s="281">
        <v>-6371</v>
      </c>
      <c r="S308" s="281">
        <v>-5158</v>
      </c>
      <c r="T308" s="281">
        <v>-12684</v>
      </c>
      <c r="U308" s="281">
        <v>-13501</v>
      </c>
      <c r="V308" s="281">
        <v>-20041</v>
      </c>
      <c r="W308" s="281">
        <v>-14387</v>
      </c>
      <c r="X308" s="281">
        <v>-13632</v>
      </c>
      <c r="Y308" s="281">
        <v>-3364</v>
      </c>
      <c r="Z308" s="281">
        <v>-1340</v>
      </c>
      <c r="AA308" s="115">
        <v>-7962</v>
      </c>
      <c r="AB308" s="115">
        <v>-5552</v>
      </c>
      <c r="AC308" s="115">
        <v>-14101</v>
      </c>
      <c r="AD308" s="115">
        <v>-16577</v>
      </c>
      <c r="AE308" s="115">
        <v>-15041</v>
      </c>
      <c r="AF308" s="138"/>
      <c r="AG308" s="100"/>
      <c r="AH308" s="100"/>
      <c r="AI308" s="100"/>
      <c r="AJ308" s="100"/>
      <c r="AK308" s="24"/>
      <c r="AL308" s="24"/>
      <c r="AM308" s="24"/>
      <c r="AN308" s="24"/>
    </row>
    <row r="309" spans="1:40" ht="3.65" customHeight="1" x14ac:dyDescent="0.35">
      <c r="C309" s="85"/>
      <c r="AA309" s="7"/>
      <c r="AB309" s="115"/>
      <c r="AC309" s="115"/>
      <c r="AD309" s="115"/>
      <c r="AE309" s="115"/>
      <c r="AF309" s="138"/>
      <c r="AK309" s="24"/>
      <c r="AL309" s="24"/>
      <c r="AM309" s="24"/>
      <c r="AN309" s="24"/>
    </row>
    <row r="310" spans="1:40" s="76" customFormat="1" ht="29.9" customHeight="1" x14ac:dyDescent="0.35">
      <c r="A310" s="99" t="s">
        <v>649</v>
      </c>
      <c r="B310" s="100" t="s">
        <v>71</v>
      </c>
      <c r="C310" s="232"/>
      <c r="D310" s="281">
        <v>-10245</v>
      </c>
      <c r="E310" s="281">
        <v>-5197</v>
      </c>
      <c r="F310" s="281">
        <v>3097</v>
      </c>
      <c r="G310" s="281">
        <v>-1743</v>
      </c>
      <c r="H310" s="281">
        <v>-3040</v>
      </c>
      <c r="I310" s="281">
        <v>-11024</v>
      </c>
      <c r="J310" s="281">
        <v>-12686</v>
      </c>
      <c r="K310" s="281">
        <v>-26919</v>
      </c>
      <c r="L310" s="281">
        <v>-29303</v>
      </c>
      <c r="M310" s="281">
        <v>-16217</v>
      </c>
      <c r="N310" s="281">
        <v>5152</v>
      </c>
      <c r="O310" s="281">
        <v>7195</v>
      </c>
      <c r="P310" s="281">
        <v>1031</v>
      </c>
      <c r="Q310" s="281">
        <v>-6197</v>
      </c>
      <c r="R310" s="281">
        <v>-7718</v>
      </c>
      <c r="S310" s="281">
        <v>-11957</v>
      </c>
      <c r="T310" s="281">
        <v>-5255</v>
      </c>
      <c r="U310" s="281">
        <v>-37318</v>
      </c>
      <c r="V310" s="281">
        <v>-40</v>
      </c>
      <c r="W310" s="281">
        <v>1061</v>
      </c>
      <c r="X310" s="281">
        <v>-53639</v>
      </c>
      <c r="Y310" s="281">
        <v>57614</v>
      </c>
      <c r="Z310" s="281">
        <v>-8553</v>
      </c>
      <c r="AA310" s="115">
        <v>-6256</v>
      </c>
      <c r="AB310" s="115">
        <v>-16488</v>
      </c>
      <c r="AC310" s="115">
        <v>-3778</v>
      </c>
      <c r="AD310" s="115">
        <v>-4418</v>
      </c>
      <c r="AE310" s="115">
        <v>-5446</v>
      </c>
      <c r="AF310" s="138"/>
      <c r="AG310" s="100"/>
      <c r="AH310" s="100"/>
      <c r="AI310" s="100"/>
      <c r="AJ310" s="100"/>
      <c r="AK310" s="24"/>
      <c r="AL310" s="24"/>
      <c r="AM310" s="24"/>
      <c r="AN310" s="24"/>
    </row>
    <row r="311" spans="1:40" ht="3.65" customHeight="1" x14ac:dyDescent="0.35">
      <c r="C311" s="85"/>
      <c r="AA311" s="7"/>
      <c r="AB311" s="115"/>
      <c r="AC311" s="115"/>
      <c r="AD311" s="115"/>
      <c r="AE311" s="115"/>
      <c r="AF311" s="138"/>
      <c r="AK311" s="24"/>
      <c r="AL311" s="24"/>
      <c r="AM311" s="24"/>
      <c r="AN311" s="24"/>
    </row>
    <row r="312" spans="1:40" x14ac:dyDescent="0.35">
      <c r="A312" s="44" t="s">
        <v>650</v>
      </c>
      <c r="B312" s="24" t="s">
        <v>71</v>
      </c>
      <c r="C312" s="212"/>
      <c r="D312" s="279">
        <v>-9943</v>
      </c>
      <c r="E312" s="279">
        <v>-8549</v>
      </c>
      <c r="F312" s="279">
        <v>-4130</v>
      </c>
      <c r="G312" s="279">
        <v>-5406</v>
      </c>
      <c r="H312" s="279">
        <v>-5296</v>
      </c>
      <c r="I312" s="279">
        <v>-1247</v>
      </c>
      <c r="J312" s="279">
        <v>-1103</v>
      </c>
      <c r="K312" s="279">
        <v>-674</v>
      </c>
      <c r="L312" s="279">
        <v>1633</v>
      </c>
      <c r="M312" s="279">
        <v>46831</v>
      </c>
      <c r="N312" s="279">
        <v>51552</v>
      </c>
      <c r="O312" s="279">
        <v>44463</v>
      </c>
      <c r="P312" s="279">
        <v>46137</v>
      </c>
      <c r="Q312" s="279">
        <v>26407</v>
      </c>
      <c r="R312" s="279">
        <v>61380</v>
      </c>
      <c r="S312" s="279">
        <v>50133</v>
      </c>
      <c r="T312" s="279">
        <v>54659</v>
      </c>
      <c r="U312" s="279">
        <v>81771</v>
      </c>
      <c r="V312" s="279">
        <v>27425</v>
      </c>
      <c r="W312" s="279">
        <v>7873</v>
      </c>
      <c r="X312" s="279">
        <v>145992</v>
      </c>
      <c r="Y312" s="279">
        <v>130353</v>
      </c>
      <c r="Z312" s="279">
        <v>71751</v>
      </c>
      <c r="AA312" s="114">
        <v>-15540</v>
      </c>
      <c r="AB312" s="115">
        <v>11427</v>
      </c>
      <c r="AC312" s="115">
        <v>12517</v>
      </c>
      <c r="AD312" s="115">
        <v>56617</v>
      </c>
      <c r="AE312" s="115">
        <v>38686</v>
      </c>
      <c r="AF312" s="138"/>
      <c r="AG312" s="24"/>
      <c r="AH312" s="24"/>
      <c r="AI312" s="24"/>
      <c r="AJ312" s="24"/>
      <c r="AK312" s="24"/>
      <c r="AL312" s="24"/>
      <c r="AM312" s="24"/>
      <c r="AN312" s="24"/>
    </row>
    <row r="313" spans="1:40" x14ac:dyDescent="0.35">
      <c r="A313" s="33" t="s">
        <v>651</v>
      </c>
      <c r="B313" s="24" t="s">
        <v>71</v>
      </c>
      <c r="C313" s="85"/>
      <c r="D313" s="25"/>
      <c r="E313" s="25"/>
      <c r="F313" s="25"/>
      <c r="G313" s="25"/>
      <c r="H313" s="25"/>
      <c r="I313" s="25"/>
      <c r="J313" s="25"/>
      <c r="K313" s="25"/>
      <c r="L313" s="25">
        <v>1886</v>
      </c>
      <c r="M313" s="25">
        <v>55769.005000000005</v>
      </c>
      <c r="N313" s="25">
        <v>95970.048999999999</v>
      </c>
      <c r="O313" s="25">
        <v>119157.887</v>
      </c>
      <c r="P313" s="25">
        <v>118512</v>
      </c>
      <c r="Q313" s="25">
        <v>113093.9</v>
      </c>
      <c r="R313" s="25">
        <v>105824</v>
      </c>
      <c r="S313" s="25">
        <v>108052</v>
      </c>
      <c r="T313" s="25">
        <v>124834</v>
      </c>
      <c r="U313" s="25">
        <v>125396</v>
      </c>
      <c r="V313" s="25">
        <v>97432</v>
      </c>
      <c r="W313" s="25">
        <v>78765</v>
      </c>
      <c r="X313" s="25">
        <v>233679</v>
      </c>
      <c r="Y313" s="25">
        <v>314436</v>
      </c>
      <c r="Z313" s="25">
        <v>235689</v>
      </c>
      <c r="AA313" s="70">
        <v>209685</v>
      </c>
      <c r="AB313" s="70">
        <v>277896</v>
      </c>
      <c r="AC313" s="70">
        <v>454294</v>
      </c>
      <c r="AD313" s="70">
        <v>675697</v>
      </c>
      <c r="AE313" s="70">
        <v>777726</v>
      </c>
      <c r="AF313" s="138"/>
      <c r="AG313" s="24"/>
      <c r="AH313" s="24"/>
      <c r="AI313" s="24"/>
      <c r="AJ313" s="24"/>
      <c r="AK313" s="24"/>
      <c r="AL313" s="24"/>
      <c r="AM313" s="24"/>
      <c r="AN313" s="24"/>
    </row>
    <row r="314" spans="1:40" x14ac:dyDescent="0.35">
      <c r="A314" s="39" t="s">
        <v>652</v>
      </c>
      <c r="B314" s="24" t="s">
        <v>71</v>
      </c>
      <c r="C314" s="85"/>
      <c r="D314" s="25"/>
      <c r="E314" s="25"/>
      <c r="F314" s="25"/>
      <c r="G314" s="25"/>
      <c r="H314" s="25"/>
      <c r="I314" s="25"/>
      <c r="J314" s="25"/>
      <c r="K314" s="25"/>
      <c r="L314" s="25"/>
      <c r="M314" s="25">
        <v>54759.005000000005</v>
      </c>
      <c r="N314" s="25">
        <v>90993.048999999999</v>
      </c>
      <c r="O314" s="25">
        <v>118748.887</v>
      </c>
      <c r="P314" s="25">
        <v>118475</v>
      </c>
      <c r="Q314" s="25">
        <v>113132.9</v>
      </c>
      <c r="R314" s="25">
        <v>105816</v>
      </c>
      <c r="S314" s="25">
        <v>108053</v>
      </c>
      <c r="T314" s="25">
        <v>124737</v>
      </c>
      <c r="U314" s="25">
        <v>125032</v>
      </c>
      <c r="V314" s="25">
        <v>94735</v>
      </c>
      <c r="W314" s="25">
        <v>76370</v>
      </c>
      <c r="X314" s="25">
        <v>229205</v>
      </c>
      <c r="Y314" s="25">
        <v>309085</v>
      </c>
      <c r="Z314" s="25">
        <v>202252</v>
      </c>
      <c r="AA314" s="70">
        <v>180366</v>
      </c>
      <c r="AB314" s="70">
        <v>276785</v>
      </c>
      <c r="AC314" s="70">
        <v>454174</v>
      </c>
      <c r="AD314" s="70">
        <v>675576</v>
      </c>
      <c r="AE314" s="70">
        <v>777605</v>
      </c>
      <c r="AF314" s="138"/>
      <c r="AG314" s="24"/>
      <c r="AH314" s="24"/>
      <c r="AI314" s="24"/>
      <c r="AJ314" s="24"/>
      <c r="AK314" s="24"/>
      <c r="AL314" s="24"/>
      <c r="AM314" s="24"/>
      <c r="AN314" s="24"/>
    </row>
    <row r="315" spans="1:40" x14ac:dyDescent="0.35">
      <c r="A315" s="39" t="s">
        <v>653</v>
      </c>
      <c r="B315" s="24" t="s">
        <v>71</v>
      </c>
      <c r="C315" s="85"/>
      <c r="D315" s="25"/>
      <c r="E315" s="25"/>
      <c r="F315" s="25"/>
      <c r="G315" s="25"/>
      <c r="H315" s="25"/>
      <c r="I315" s="25"/>
      <c r="J315" s="25"/>
      <c r="K315" s="25"/>
      <c r="L315" s="25"/>
      <c r="M315" s="25">
        <v>1010</v>
      </c>
      <c r="N315" s="25">
        <v>4977</v>
      </c>
      <c r="O315" s="25">
        <v>409</v>
      </c>
      <c r="P315" s="25">
        <v>37</v>
      </c>
      <c r="Q315" s="25">
        <v>-39</v>
      </c>
      <c r="R315" s="25">
        <v>8</v>
      </c>
      <c r="S315" s="25">
        <v>-1</v>
      </c>
      <c r="T315" s="25">
        <v>97</v>
      </c>
      <c r="U315" s="25">
        <v>364</v>
      </c>
      <c r="V315" s="25">
        <v>2697</v>
      </c>
      <c r="W315" s="25">
        <v>2395</v>
      </c>
      <c r="X315" s="25">
        <v>4474</v>
      </c>
      <c r="Y315" s="25">
        <v>5351</v>
      </c>
      <c r="Z315" s="25">
        <v>33437</v>
      </c>
      <c r="AA315" s="70">
        <v>29320</v>
      </c>
      <c r="AB315" s="70">
        <v>1111</v>
      </c>
      <c r="AC315" s="70">
        <v>120</v>
      </c>
      <c r="AD315" s="70">
        <v>121</v>
      </c>
      <c r="AE315" s="70">
        <v>121</v>
      </c>
      <c r="AF315" s="138"/>
      <c r="AG315" s="24"/>
      <c r="AK315" s="24"/>
      <c r="AL315" s="24"/>
      <c r="AM315" s="24"/>
      <c r="AN315" s="24"/>
    </row>
    <row r="316" spans="1:40" x14ac:dyDescent="0.35">
      <c r="A316" s="33" t="s">
        <v>654</v>
      </c>
      <c r="B316" s="24" t="s">
        <v>71</v>
      </c>
      <c r="C316" s="85"/>
      <c r="D316" s="25"/>
      <c r="E316" s="25"/>
      <c r="F316" s="25"/>
      <c r="G316" s="25"/>
      <c r="H316" s="25"/>
      <c r="I316" s="25"/>
      <c r="J316" s="25"/>
      <c r="K316" s="25"/>
      <c r="L316" s="25">
        <v>-2039</v>
      </c>
      <c r="M316" s="25">
        <v>-8938.005000000001</v>
      </c>
      <c r="N316" s="25">
        <v>-44418.048999999999</v>
      </c>
      <c r="O316" s="25">
        <v>-74694.887000000002</v>
      </c>
      <c r="P316" s="25">
        <v>-72375</v>
      </c>
      <c r="Q316" s="25">
        <v>-86686.9</v>
      </c>
      <c r="R316" s="25">
        <v>-44444</v>
      </c>
      <c r="S316" s="25">
        <v>-57919</v>
      </c>
      <c r="T316" s="25">
        <v>-70175</v>
      </c>
      <c r="U316" s="25">
        <v>-43625</v>
      </c>
      <c r="V316" s="25">
        <v>-70007</v>
      </c>
      <c r="W316" s="25">
        <v>-70892</v>
      </c>
      <c r="X316" s="25">
        <v>-87687</v>
      </c>
      <c r="Y316" s="25">
        <v>-184083</v>
      </c>
      <c r="Z316" s="25">
        <v>-163938</v>
      </c>
      <c r="AA316" s="70">
        <v>-225225</v>
      </c>
      <c r="AB316" s="70">
        <v>-266469</v>
      </c>
      <c r="AC316" s="70">
        <v>-441777</v>
      </c>
      <c r="AD316" s="70">
        <v>-619080</v>
      </c>
      <c r="AE316" s="70">
        <v>-739041</v>
      </c>
      <c r="AF316" s="138"/>
      <c r="AG316" s="24"/>
      <c r="AH316" s="24"/>
      <c r="AI316" s="24"/>
      <c r="AJ316" s="24"/>
      <c r="AK316" s="24"/>
      <c r="AL316" s="24"/>
      <c r="AM316" s="24"/>
      <c r="AN316" s="24"/>
    </row>
    <row r="317" spans="1:40" x14ac:dyDescent="0.35">
      <c r="A317" s="39" t="s">
        <v>652</v>
      </c>
      <c r="B317" s="24" t="s">
        <v>71</v>
      </c>
      <c r="C317" s="85"/>
      <c r="D317" s="25"/>
      <c r="E317" s="25"/>
      <c r="F317" s="25"/>
      <c r="G317" s="25"/>
      <c r="H317" s="25"/>
      <c r="I317" s="25"/>
      <c r="J317" s="25"/>
      <c r="K317" s="25"/>
      <c r="L317" s="25"/>
      <c r="M317" s="25">
        <v>-7094.0050000000001</v>
      </c>
      <c r="N317" s="25">
        <v>-43608.048999999999</v>
      </c>
      <c r="O317" s="25">
        <v>-73949.887000000002</v>
      </c>
      <c r="P317" s="25">
        <v>-71455</v>
      </c>
      <c r="Q317" s="25">
        <v>-85148.9</v>
      </c>
      <c r="R317" s="25">
        <v>-42599</v>
      </c>
      <c r="S317" s="25">
        <v>-55672</v>
      </c>
      <c r="T317" s="25">
        <v>-67636</v>
      </c>
      <c r="U317" s="25">
        <v>-40124</v>
      </c>
      <c r="V317" s="25">
        <v>-64171</v>
      </c>
      <c r="W317" s="25">
        <v>-65529</v>
      </c>
      <c r="X317" s="25">
        <v>-77802</v>
      </c>
      <c r="Y317" s="25">
        <v>-173144</v>
      </c>
      <c r="Z317" s="25">
        <v>-123358</v>
      </c>
      <c r="AA317" s="70">
        <v>-187604</v>
      </c>
      <c r="AB317" s="70">
        <v>-260785</v>
      </c>
      <c r="AC317" s="70">
        <v>-436829</v>
      </c>
      <c r="AD317" s="70">
        <v>-614203</v>
      </c>
      <c r="AE317" s="70">
        <v>-734514</v>
      </c>
      <c r="AF317" s="138"/>
      <c r="AG317" s="24"/>
      <c r="AH317" s="24"/>
      <c r="AI317" s="24"/>
      <c r="AJ317" s="24"/>
      <c r="AK317" s="24"/>
      <c r="AL317" s="24"/>
      <c r="AM317" s="24"/>
      <c r="AN317" s="24"/>
    </row>
    <row r="318" spans="1:40" x14ac:dyDescent="0.35">
      <c r="A318" s="39" t="s">
        <v>653</v>
      </c>
      <c r="B318" s="24" t="s">
        <v>71</v>
      </c>
      <c r="C318" s="85"/>
      <c r="D318" s="25"/>
      <c r="E318" s="25"/>
      <c r="F318" s="25"/>
      <c r="G318" s="25"/>
      <c r="H318" s="25"/>
      <c r="I318" s="25"/>
      <c r="J318" s="25"/>
      <c r="K318" s="25"/>
      <c r="L318" s="25"/>
      <c r="M318" s="25">
        <v>-1844.0000000000009</v>
      </c>
      <c r="N318" s="25">
        <v>-810</v>
      </c>
      <c r="O318" s="25">
        <v>-745</v>
      </c>
      <c r="P318" s="25">
        <v>-920</v>
      </c>
      <c r="Q318" s="25">
        <v>-1538</v>
      </c>
      <c r="R318" s="25">
        <v>-1845</v>
      </c>
      <c r="S318" s="25">
        <v>-2247</v>
      </c>
      <c r="T318" s="25">
        <v>-2539</v>
      </c>
      <c r="U318" s="25">
        <v>-3501</v>
      </c>
      <c r="V318" s="25">
        <v>-5836</v>
      </c>
      <c r="W318" s="25">
        <v>-5363</v>
      </c>
      <c r="X318" s="25">
        <v>-9885</v>
      </c>
      <c r="Y318" s="25">
        <v>-10939</v>
      </c>
      <c r="Z318" s="25">
        <v>-40580</v>
      </c>
      <c r="AA318" s="70">
        <v>-37621</v>
      </c>
      <c r="AB318" s="70">
        <v>-5684</v>
      </c>
      <c r="AC318" s="70">
        <v>-4949</v>
      </c>
      <c r="AD318" s="70">
        <v>-4877</v>
      </c>
      <c r="AE318" s="70">
        <v>-4527</v>
      </c>
      <c r="AF318" s="138"/>
      <c r="AG318" s="24"/>
      <c r="AH318" s="24"/>
      <c r="AI318" s="24"/>
      <c r="AJ318" s="24"/>
      <c r="AK318" s="24"/>
      <c r="AL318" s="24"/>
      <c r="AM318" s="24"/>
      <c r="AN318" s="24"/>
    </row>
    <row r="319" spans="1:40" ht="3.65" customHeight="1" x14ac:dyDescent="0.35">
      <c r="C319" s="85"/>
      <c r="AA319" s="7"/>
      <c r="AB319" s="7"/>
      <c r="AC319" s="7"/>
      <c r="AD319" s="7"/>
      <c r="AE319" s="7"/>
      <c r="AF319" s="138"/>
      <c r="AK319" s="24"/>
      <c r="AL319" s="24"/>
      <c r="AM319" s="24"/>
      <c r="AN319" s="24"/>
    </row>
    <row r="320" spans="1:40" x14ac:dyDescent="0.35">
      <c r="A320" s="44" t="s">
        <v>655</v>
      </c>
      <c r="B320" s="24" t="s">
        <v>71</v>
      </c>
      <c r="C320" s="212"/>
      <c r="D320" s="279">
        <v>1983</v>
      </c>
      <c r="E320" s="279">
        <v>-2388</v>
      </c>
      <c r="F320" s="279">
        <v>1052</v>
      </c>
      <c r="G320" s="279">
        <v>108</v>
      </c>
      <c r="H320" s="279">
        <v>-747</v>
      </c>
      <c r="I320" s="279">
        <v>218</v>
      </c>
      <c r="J320" s="279">
        <v>432</v>
      </c>
      <c r="K320" s="279">
        <v>-789</v>
      </c>
      <c r="L320" s="279">
        <v>660</v>
      </c>
      <c r="M320" s="279">
        <v>-156</v>
      </c>
      <c r="N320" s="279">
        <v>212</v>
      </c>
      <c r="O320" s="279">
        <v>612</v>
      </c>
      <c r="P320" s="279">
        <v>160</v>
      </c>
      <c r="Q320" s="279">
        <v>-429</v>
      </c>
      <c r="R320" s="279">
        <v>1769</v>
      </c>
      <c r="S320" s="279">
        <v>-689</v>
      </c>
      <c r="T320" s="279">
        <v>482</v>
      </c>
      <c r="U320" s="279">
        <v>1503</v>
      </c>
      <c r="V320" s="279">
        <v>1643</v>
      </c>
      <c r="W320" s="279">
        <v>1741</v>
      </c>
      <c r="X320" s="279">
        <v>846</v>
      </c>
      <c r="Y320" s="279">
        <v>52959</v>
      </c>
      <c r="Z320" s="279">
        <v>32351</v>
      </c>
      <c r="AA320" s="114">
        <v>-5049</v>
      </c>
      <c r="AB320" s="114">
        <v>-9241</v>
      </c>
      <c r="AC320" s="114">
        <v>-21584</v>
      </c>
      <c r="AD320" s="114">
        <v>3159</v>
      </c>
      <c r="AE320" s="114">
        <v>1413</v>
      </c>
      <c r="AF320" s="138"/>
      <c r="AG320" s="24"/>
      <c r="AH320" s="24"/>
      <c r="AI320" s="24"/>
      <c r="AJ320" s="24"/>
      <c r="AK320" s="24"/>
      <c r="AL320" s="24"/>
      <c r="AM320" s="24"/>
      <c r="AN320" s="24"/>
    </row>
    <row r="321" spans="1:59" ht="3.65" customHeight="1" x14ac:dyDescent="0.35">
      <c r="C321" s="85"/>
      <c r="AA321" s="270"/>
      <c r="AB321" s="114"/>
      <c r="AC321" s="114"/>
      <c r="AD321" s="114"/>
      <c r="AE321" s="114"/>
      <c r="AF321" s="138"/>
      <c r="AK321" s="24"/>
      <c r="AL321" s="24"/>
      <c r="AM321" s="24"/>
      <c r="AN321" s="24"/>
    </row>
    <row r="322" spans="1:59" x14ac:dyDescent="0.35">
      <c r="A322" s="33" t="s">
        <v>656</v>
      </c>
      <c r="B322" s="24" t="s">
        <v>71</v>
      </c>
      <c r="C322" s="85"/>
      <c r="D322" s="25">
        <v>0</v>
      </c>
      <c r="E322" s="25">
        <v>-59</v>
      </c>
      <c r="F322" s="25">
        <v>78</v>
      </c>
      <c r="G322" s="25">
        <v>-1</v>
      </c>
      <c r="H322" s="25">
        <v>-5</v>
      </c>
      <c r="I322" s="25">
        <v>-13</v>
      </c>
      <c r="J322" s="25">
        <v>-24</v>
      </c>
      <c r="K322" s="25">
        <v>-59</v>
      </c>
      <c r="L322" s="25">
        <v>-148</v>
      </c>
      <c r="M322" s="25">
        <v>-566</v>
      </c>
      <c r="N322" s="25">
        <v>-25</v>
      </c>
      <c r="O322" s="25">
        <v>-59</v>
      </c>
      <c r="P322" s="25">
        <v>-16</v>
      </c>
      <c r="Q322" s="25">
        <v>-314</v>
      </c>
      <c r="R322" s="25">
        <v>-586</v>
      </c>
      <c r="S322" s="25">
        <v>-72</v>
      </c>
      <c r="T322" s="25">
        <v>-165</v>
      </c>
      <c r="U322" s="25"/>
      <c r="V322" s="25"/>
      <c r="W322" s="25"/>
      <c r="X322" s="25"/>
      <c r="Y322" s="25"/>
      <c r="Z322" s="25"/>
      <c r="AA322" s="280"/>
      <c r="AB322" s="114"/>
      <c r="AC322" s="114"/>
      <c r="AD322" s="114"/>
      <c r="AE322" s="114"/>
      <c r="AF322" s="138"/>
      <c r="AK322" s="24"/>
      <c r="AL322" s="24"/>
      <c r="AM322" s="24"/>
      <c r="AN322" s="24"/>
    </row>
    <row r="323" spans="1:59" ht="3.65" customHeight="1" x14ac:dyDescent="0.35">
      <c r="C323" s="85"/>
      <c r="AA323" s="270"/>
      <c r="AB323" s="114"/>
      <c r="AC323" s="114"/>
      <c r="AD323" s="114"/>
      <c r="AE323" s="114"/>
      <c r="AF323" s="138"/>
      <c r="AK323" s="24"/>
      <c r="AL323" s="24"/>
      <c r="AM323" s="24"/>
      <c r="AN323" s="24"/>
    </row>
    <row r="324" spans="1:59" x14ac:dyDescent="0.35">
      <c r="A324" s="44" t="s">
        <v>657</v>
      </c>
      <c r="B324" s="24" t="s">
        <v>71</v>
      </c>
      <c r="C324" s="85" t="s">
        <v>660</v>
      </c>
      <c r="D324" s="279">
        <v>12671</v>
      </c>
      <c r="E324" s="279">
        <v>5625</v>
      </c>
      <c r="F324" s="279">
        <v>-1259</v>
      </c>
      <c r="G324" s="279">
        <v>7486</v>
      </c>
      <c r="H324" s="279">
        <v>8036</v>
      </c>
      <c r="I324" s="279">
        <v>13616</v>
      </c>
      <c r="J324" s="279">
        <v>15843</v>
      </c>
      <c r="K324" s="279">
        <v>19343</v>
      </c>
      <c r="L324" s="279">
        <v>23073</v>
      </c>
      <c r="M324" s="279">
        <v>-23447</v>
      </c>
      <c r="N324" s="279">
        <v>-52238</v>
      </c>
      <c r="O324" s="279">
        <v>-44078</v>
      </c>
      <c r="P324" s="279">
        <v>-41157</v>
      </c>
      <c r="Q324" s="279">
        <v>-16152</v>
      </c>
      <c r="R324" s="279">
        <v>-46108</v>
      </c>
      <c r="S324" s="279">
        <v>-33778</v>
      </c>
      <c r="T324" s="279">
        <v>-36404</v>
      </c>
      <c r="U324" s="279">
        <v>-29449</v>
      </c>
      <c r="V324" s="279">
        <v>-5701</v>
      </c>
      <c r="W324" s="279">
        <v>7194</v>
      </c>
      <c r="X324" s="279">
        <v>-77874</v>
      </c>
      <c r="Y324" s="279">
        <v>-131644</v>
      </c>
      <c r="Z324" s="279">
        <v>-29507</v>
      </c>
      <c r="AA324" s="114">
        <v>24708</v>
      </c>
      <c r="AB324" s="114">
        <v>1371</v>
      </c>
      <c r="AC324" s="114">
        <v>-16222</v>
      </c>
      <c r="AD324" s="114">
        <v>-32464</v>
      </c>
      <c r="AE324" s="114">
        <v>-16786</v>
      </c>
      <c r="AF324" s="138"/>
      <c r="AG324" s="24"/>
      <c r="AH324" s="24"/>
      <c r="AI324" s="24"/>
      <c r="AJ324" s="24"/>
      <c r="AK324" s="24"/>
      <c r="AL324" s="24"/>
      <c r="AM324" s="24"/>
      <c r="AN324" s="24"/>
    </row>
    <row r="325" spans="1:59" ht="3.65" customHeight="1" x14ac:dyDescent="0.35">
      <c r="C325" s="85"/>
      <c r="AA325" s="7"/>
      <c r="AB325" s="7"/>
      <c r="AC325" s="7"/>
      <c r="AD325" s="7"/>
      <c r="AE325" s="7"/>
      <c r="AF325" s="138"/>
      <c r="AK325" s="24"/>
      <c r="AL325" s="24"/>
      <c r="AM325" s="24"/>
      <c r="AN325" s="24"/>
    </row>
    <row r="326" spans="1:59" x14ac:dyDescent="0.35">
      <c r="A326" s="33" t="s">
        <v>659</v>
      </c>
      <c r="B326" s="24" t="s">
        <v>71</v>
      </c>
      <c r="C326" s="85" t="s">
        <v>663</v>
      </c>
      <c r="D326" s="25"/>
      <c r="E326" s="25"/>
      <c r="F326" s="25"/>
      <c r="G326" s="25"/>
      <c r="H326" s="25"/>
      <c r="I326" s="25"/>
      <c r="J326" s="25"/>
      <c r="K326" s="25"/>
      <c r="L326" s="25"/>
      <c r="M326" s="25"/>
      <c r="N326" s="25"/>
      <c r="O326" s="25"/>
      <c r="P326" s="25"/>
      <c r="Q326" s="25"/>
      <c r="R326" s="25"/>
      <c r="S326" s="25"/>
      <c r="T326" s="25"/>
      <c r="U326" s="25">
        <v>-58</v>
      </c>
      <c r="V326" s="25">
        <v>-136</v>
      </c>
      <c r="W326" s="25">
        <v>-6</v>
      </c>
      <c r="X326" s="25">
        <v>-2361</v>
      </c>
      <c r="Y326" s="25">
        <v>-2526</v>
      </c>
      <c r="Z326" s="25">
        <v>-2454</v>
      </c>
      <c r="AA326" s="70">
        <v>-2644</v>
      </c>
      <c r="AB326" s="70">
        <v>-2481</v>
      </c>
      <c r="AC326" s="70">
        <v>-2606</v>
      </c>
      <c r="AD326" s="70">
        <v>-2654</v>
      </c>
      <c r="AE326" s="70">
        <v>-2713</v>
      </c>
      <c r="AF326" s="138"/>
      <c r="AG326" s="24"/>
      <c r="AH326" s="24"/>
      <c r="AI326" s="24"/>
      <c r="AJ326" s="24"/>
      <c r="AK326" s="24"/>
      <c r="AL326" s="24"/>
      <c r="AM326" s="24"/>
      <c r="AN326" s="24"/>
    </row>
    <row r="327" spans="1:59" x14ac:dyDescent="0.35">
      <c r="A327" s="33" t="s">
        <v>661</v>
      </c>
      <c r="B327" s="24" t="s">
        <v>71</v>
      </c>
      <c r="C327" s="85"/>
      <c r="D327" s="25"/>
      <c r="E327" s="25"/>
      <c r="F327" s="25"/>
      <c r="G327" s="25"/>
      <c r="H327" s="25"/>
      <c r="I327" s="24">
        <v>0</v>
      </c>
      <c r="J327" s="24">
        <v>51</v>
      </c>
      <c r="K327" s="24">
        <v>2135</v>
      </c>
      <c r="L327" s="24">
        <v>3370</v>
      </c>
      <c r="M327" s="24">
        <v>3633</v>
      </c>
      <c r="N327" s="24">
        <v>2512</v>
      </c>
      <c r="O327" s="24">
        <v>3668</v>
      </c>
      <c r="P327" s="24">
        <v>2583</v>
      </c>
      <c r="Q327" s="24">
        <v>2682</v>
      </c>
      <c r="R327" s="24">
        <v>2348</v>
      </c>
      <c r="S327" s="24">
        <v>4089</v>
      </c>
      <c r="T327" s="24">
        <v>3202</v>
      </c>
      <c r="U327" s="24">
        <v>3644</v>
      </c>
      <c r="V327" s="24">
        <v>4305</v>
      </c>
      <c r="W327" s="24">
        <v>7878</v>
      </c>
      <c r="X327" s="24">
        <v>5036</v>
      </c>
      <c r="Y327" s="282"/>
      <c r="Z327" s="282"/>
      <c r="AA327" s="116"/>
      <c r="AB327" s="116"/>
      <c r="AC327" s="116"/>
      <c r="AD327" s="116"/>
      <c r="AE327" s="116"/>
      <c r="AF327" s="138"/>
      <c r="AK327" s="24"/>
      <c r="AL327" s="24"/>
      <c r="AM327" s="24"/>
      <c r="AN327" s="24"/>
    </row>
    <row r="328" spans="1:59" ht="3.65" customHeight="1" x14ac:dyDescent="0.35">
      <c r="C328" s="85"/>
      <c r="AA328" s="7"/>
      <c r="AB328" s="7"/>
      <c r="AC328" s="7"/>
      <c r="AD328" s="7"/>
      <c r="AE328" s="7"/>
      <c r="AF328" s="138"/>
      <c r="AK328" s="24"/>
      <c r="AL328" s="24"/>
      <c r="AM328" s="24"/>
      <c r="AN328" s="24"/>
    </row>
    <row r="329" spans="1:59" x14ac:dyDescent="0.35">
      <c r="A329" s="44" t="s">
        <v>662</v>
      </c>
      <c r="B329" s="24" t="s">
        <v>71</v>
      </c>
      <c r="C329" s="85" t="s">
        <v>850</v>
      </c>
      <c r="D329" s="279">
        <v>12671</v>
      </c>
      <c r="E329" s="279">
        <v>5625</v>
      </c>
      <c r="F329" s="279">
        <v>-1259</v>
      </c>
      <c r="G329" s="279">
        <v>7486</v>
      </c>
      <c r="H329" s="279">
        <v>8036</v>
      </c>
      <c r="I329" s="279">
        <v>13616</v>
      </c>
      <c r="J329" s="279">
        <v>15792</v>
      </c>
      <c r="K329" s="279">
        <v>17208</v>
      </c>
      <c r="L329" s="279">
        <v>19704</v>
      </c>
      <c r="M329" s="279">
        <v>-27079</v>
      </c>
      <c r="N329" s="279">
        <v>-54750</v>
      </c>
      <c r="O329" s="279">
        <v>-47746</v>
      </c>
      <c r="P329" s="279">
        <v>-43740</v>
      </c>
      <c r="Q329" s="279">
        <v>-18834</v>
      </c>
      <c r="R329" s="279">
        <v>-48456</v>
      </c>
      <c r="S329" s="279">
        <v>-37867</v>
      </c>
      <c r="T329" s="279">
        <v>-39606</v>
      </c>
      <c r="U329" s="279">
        <v>-33151</v>
      </c>
      <c r="V329" s="279">
        <v>-10141</v>
      </c>
      <c r="W329" s="279">
        <v>-690</v>
      </c>
      <c r="X329" s="279">
        <v>-85272</v>
      </c>
      <c r="Y329" s="279">
        <v>-134171</v>
      </c>
      <c r="Z329" s="279">
        <v>-31962</v>
      </c>
      <c r="AA329" s="114">
        <v>22064</v>
      </c>
      <c r="AB329" s="114">
        <v>-1110</v>
      </c>
      <c r="AC329" s="114">
        <v>-18828</v>
      </c>
      <c r="AD329" s="114">
        <v>-35119</v>
      </c>
      <c r="AE329" s="114">
        <v>-19498</v>
      </c>
      <c r="AF329" s="138"/>
      <c r="AG329" s="24"/>
      <c r="AH329" s="24"/>
      <c r="AI329" s="24"/>
      <c r="AJ329" s="24"/>
      <c r="AK329" s="24"/>
      <c r="AL329" s="24"/>
      <c r="AM329" s="24"/>
      <c r="AN329" s="24"/>
    </row>
    <row r="330" spans="1:59" s="44" customFormat="1" x14ac:dyDescent="0.35">
      <c r="A330" s="39" t="s">
        <v>467</v>
      </c>
      <c r="B330" s="24" t="s">
        <v>71</v>
      </c>
      <c r="C330" s="229"/>
      <c r="D330" s="24">
        <v>13007</v>
      </c>
      <c r="E330" s="24">
        <v>5872</v>
      </c>
      <c r="F330" s="24">
        <v>-1067</v>
      </c>
      <c r="G330" s="24">
        <v>7370</v>
      </c>
      <c r="H330" s="24">
        <v>7990</v>
      </c>
      <c r="I330" s="24">
        <v>13577</v>
      </c>
      <c r="J330" s="24">
        <v>15757</v>
      </c>
      <c r="K330" s="24">
        <v>17190</v>
      </c>
      <c r="L330" s="24">
        <v>19754</v>
      </c>
      <c r="M330" s="24">
        <v>-27013</v>
      </c>
      <c r="N330" s="24">
        <v>-54494</v>
      </c>
      <c r="O330" s="24">
        <v>-47463</v>
      </c>
      <c r="P330" s="24">
        <v>-43360</v>
      </c>
      <c r="Q330" s="24">
        <v>-18834</v>
      </c>
      <c r="R330" s="24">
        <v>-48456</v>
      </c>
      <c r="S330" s="24">
        <v>-37867</v>
      </c>
      <c r="T330" s="24">
        <v>-39606</v>
      </c>
      <c r="U330" s="24">
        <v>-33151</v>
      </c>
      <c r="V330" s="24">
        <v>-10141</v>
      </c>
      <c r="W330" s="24">
        <v>-690</v>
      </c>
      <c r="X330" s="24">
        <v>-85272</v>
      </c>
      <c r="Y330" s="24">
        <v>-134171</v>
      </c>
      <c r="Z330" s="24">
        <v>-31962</v>
      </c>
      <c r="AA330" s="98">
        <v>22064</v>
      </c>
      <c r="AB330" s="98">
        <v>-1110</v>
      </c>
      <c r="AC330" s="98">
        <v>-18828</v>
      </c>
      <c r="AD330" s="98">
        <v>-35119</v>
      </c>
      <c r="AE330" s="98">
        <v>-19498</v>
      </c>
      <c r="AF330" s="138"/>
      <c r="AK330" s="24"/>
      <c r="AL330" s="24"/>
      <c r="AM330" s="24"/>
      <c r="AN330" s="24"/>
      <c r="AO330" s="54"/>
      <c r="AP330" s="54"/>
      <c r="AQ330" s="54"/>
      <c r="AR330" s="54"/>
      <c r="AV330" s="54"/>
      <c r="AW330" s="54"/>
      <c r="AX330" s="54"/>
      <c r="AY330" s="54"/>
      <c r="AZ330" s="54"/>
      <c r="BA330" s="54"/>
      <c r="BB330" s="54"/>
      <c r="BC330" s="54"/>
      <c r="BD330" s="54"/>
      <c r="BE330" s="54"/>
      <c r="BF330" s="54"/>
      <c r="BG330" s="54"/>
    </row>
    <row r="331" spans="1:59" x14ac:dyDescent="0.35">
      <c r="A331" s="39" t="s">
        <v>468</v>
      </c>
      <c r="B331" s="24" t="s">
        <v>71</v>
      </c>
      <c r="C331" s="229"/>
      <c r="D331" s="24">
        <v>-336</v>
      </c>
      <c r="E331" s="24">
        <v>-247</v>
      </c>
      <c r="F331" s="24">
        <v>-192</v>
      </c>
      <c r="G331" s="24">
        <v>116</v>
      </c>
      <c r="H331" s="24">
        <v>46</v>
      </c>
      <c r="I331" s="24">
        <v>39</v>
      </c>
      <c r="J331" s="24">
        <v>35</v>
      </c>
      <c r="K331" s="24">
        <v>18</v>
      </c>
      <c r="L331" s="24">
        <v>-50</v>
      </c>
      <c r="M331" s="24">
        <v>-66</v>
      </c>
      <c r="N331" s="24">
        <v>-256</v>
      </c>
      <c r="O331" s="24">
        <v>-283</v>
      </c>
      <c r="P331" s="24">
        <v>-380</v>
      </c>
      <c r="Q331" s="24">
        <v>0</v>
      </c>
      <c r="R331" s="24">
        <v>0</v>
      </c>
      <c r="S331" s="24">
        <v>0</v>
      </c>
      <c r="T331" s="24">
        <v>0</v>
      </c>
      <c r="U331" s="24">
        <v>0</v>
      </c>
      <c r="V331" s="24">
        <v>0</v>
      </c>
      <c r="W331" s="24">
        <v>0</v>
      </c>
      <c r="X331" s="24">
        <v>0</v>
      </c>
      <c r="Y331" s="24">
        <v>0</v>
      </c>
      <c r="Z331" s="24">
        <v>0</v>
      </c>
      <c r="AA331" s="98">
        <v>0</v>
      </c>
      <c r="AB331" s="98">
        <v>0</v>
      </c>
      <c r="AC331" s="98">
        <v>0</v>
      </c>
      <c r="AD331" s="98">
        <v>0</v>
      </c>
      <c r="AE331" s="98">
        <v>0</v>
      </c>
      <c r="AF331" s="138"/>
      <c r="AK331" s="24"/>
      <c r="AL331" s="24"/>
      <c r="AM331" s="24"/>
      <c r="AN331" s="24"/>
    </row>
    <row r="332" spans="1:59" ht="3.65" customHeight="1" x14ac:dyDescent="0.35">
      <c r="C332" s="85"/>
      <c r="AA332" s="7"/>
      <c r="AB332" s="98"/>
      <c r="AC332" s="98"/>
      <c r="AD332" s="98"/>
      <c r="AE332" s="98"/>
      <c r="AF332" s="138"/>
      <c r="AK332" s="24"/>
      <c r="AL332" s="24"/>
      <c r="AM332" s="24"/>
      <c r="AN332" s="24"/>
    </row>
    <row r="333" spans="1:59" s="38" customFormat="1" ht="29" x14ac:dyDescent="0.35">
      <c r="A333" s="102" t="s">
        <v>664</v>
      </c>
      <c r="B333" s="101" t="s">
        <v>71</v>
      </c>
      <c r="C333" s="248"/>
      <c r="D333" s="282">
        <v>9500</v>
      </c>
      <c r="E333" s="282">
        <v>5673</v>
      </c>
      <c r="F333" s="282">
        <v>3422</v>
      </c>
      <c r="G333" s="282">
        <v>-229</v>
      </c>
      <c r="H333" s="282">
        <v>-452</v>
      </c>
      <c r="I333" s="282">
        <v>-1139</v>
      </c>
      <c r="J333" s="282">
        <v>-1647</v>
      </c>
      <c r="K333" s="282">
        <v>7403</v>
      </c>
      <c r="L333" s="282">
        <v>5108</v>
      </c>
      <c r="M333" s="282">
        <v>-7889</v>
      </c>
      <c r="N333" s="282">
        <v>-4278</v>
      </c>
      <c r="O333" s="282">
        <v>-7028</v>
      </c>
      <c r="P333" s="282">
        <v>-5866</v>
      </c>
      <c r="Q333" s="282">
        <v>-4802</v>
      </c>
      <c r="R333" s="282">
        <v>-6371</v>
      </c>
      <c r="S333" s="282">
        <v>-5158</v>
      </c>
      <c r="T333" s="282">
        <v>-12684</v>
      </c>
      <c r="U333" s="282">
        <v>-13501</v>
      </c>
      <c r="V333" s="282">
        <v>-20041</v>
      </c>
      <c r="W333" s="282">
        <v>-14387</v>
      </c>
      <c r="X333" s="282">
        <v>-13632</v>
      </c>
      <c r="Y333" s="282">
        <v>-3364</v>
      </c>
      <c r="Z333" s="282">
        <v>-1340</v>
      </c>
      <c r="AA333" s="116">
        <v>-7962</v>
      </c>
      <c r="AB333" s="98">
        <v>-5552</v>
      </c>
      <c r="AC333" s="98">
        <v>-14101</v>
      </c>
      <c r="AD333" s="98">
        <v>-16577</v>
      </c>
      <c r="AE333" s="98">
        <v>-15041</v>
      </c>
      <c r="AF333" s="138"/>
      <c r="AG333" s="101"/>
      <c r="AH333" s="101"/>
      <c r="AI333" s="101"/>
      <c r="AJ333" s="101"/>
      <c r="AK333" s="24"/>
      <c r="AL333" s="24"/>
      <c r="AM333" s="24"/>
      <c r="AN333" s="24"/>
    </row>
    <row r="334" spans="1:59" x14ac:dyDescent="0.35">
      <c r="A334" s="33" t="s">
        <v>665</v>
      </c>
      <c r="B334" s="24" t="s">
        <v>71</v>
      </c>
      <c r="C334" s="85"/>
      <c r="D334" s="25"/>
      <c r="E334" s="25"/>
      <c r="F334" s="25"/>
      <c r="G334" s="25"/>
      <c r="H334" s="25"/>
      <c r="I334" s="58"/>
      <c r="J334" s="25">
        <v>51</v>
      </c>
      <c r="K334" s="25">
        <v>2135</v>
      </c>
      <c r="L334" s="25">
        <v>3370</v>
      </c>
      <c r="M334" s="25">
        <v>3633</v>
      </c>
      <c r="N334" s="25">
        <v>2512</v>
      </c>
      <c r="O334" s="25">
        <v>3668</v>
      </c>
      <c r="P334" s="25">
        <v>2583</v>
      </c>
      <c r="Q334" s="25">
        <v>2682</v>
      </c>
      <c r="R334" s="25">
        <v>2348</v>
      </c>
      <c r="S334" s="25">
        <v>4089</v>
      </c>
      <c r="T334" s="25">
        <v>3202</v>
      </c>
      <c r="U334" s="25">
        <v>3644</v>
      </c>
      <c r="V334" s="25">
        <v>4305</v>
      </c>
      <c r="W334" s="25">
        <v>7878</v>
      </c>
      <c r="X334" s="25">
        <v>5036</v>
      </c>
      <c r="Y334" s="25"/>
      <c r="Z334" s="25"/>
      <c r="AA334" s="70"/>
      <c r="AB334" s="70"/>
      <c r="AC334" s="70"/>
      <c r="AD334" s="70"/>
      <c r="AE334" s="70"/>
      <c r="AF334" s="138"/>
      <c r="AK334" s="24"/>
      <c r="AL334" s="24"/>
      <c r="AM334" s="24"/>
      <c r="AN334" s="24"/>
    </row>
    <row r="335" spans="1:59" ht="3.65" customHeight="1" x14ac:dyDescent="0.35">
      <c r="C335" s="85"/>
      <c r="AA335" s="7"/>
      <c r="AB335" s="7"/>
      <c r="AC335" s="7"/>
      <c r="AD335" s="7"/>
      <c r="AE335" s="7"/>
      <c r="AF335" s="138"/>
      <c r="AK335" s="24"/>
      <c r="AL335" s="24"/>
      <c r="AM335" s="24"/>
      <c r="AN335" s="24"/>
    </row>
    <row r="336" spans="1:59" x14ac:dyDescent="0.35">
      <c r="A336" s="44" t="s">
        <v>666</v>
      </c>
      <c r="B336" s="24" t="s">
        <v>71</v>
      </c>
      <c r="C336" s="85"/>
      <c r="D336" s="279">
        <v>22171</v>
      </c>
      <c r="E336" s="279">
        <v>11298</v>
      </c>
      <c r="F336" s="279">
        <v>2163</v>
      </c>
      <c r="G336" s="279">
        <v>7257</v>
      </c>
      <c r="H336" s="279">
        <v>7584</v>
      </c>
      <c r="I336" s="279">
        <v>12477</v>
      </c>
      <c r="J336" s="279">
        <v>14196</v>
      </c>
      <c r="K336" s="279">
        <v>26745</v>
      </c>
      <c r="L336" s="279">
        <v>28181</v>
      </c>
      <c r="M336" s="279">
        <v>-31336</v>
      </c>
      <c r="N336" s="279">
        <v>-56517</v>
      </c>
      <c r="O336" s="279">
        <v>-51106</v>
      </c>
      <c r="P336" s="279">
        <v>-47023</v>
      </c>
      <c r="Q336" s="279">
        <v>-20954</v>
      </c>
      <c r="R336" s="279">
        <v>-52479</v>
      </c>
      <c r="S336" s="279">
        <v>-38936</v>
      </c>
      <c r="T336" s="279">
        <v>-49088</v>
      </c>
      <c r="U336" s="279">
        <v>-43008</v>
      </c>
      <c r="V336" s="279">
        <v>-25878</v>
      </c>
      <c r="W336" s="279">
        <v>-7199</v>
      </c>
      <c r="X336" s="279">
        <v>-93868</v>
      </c>
      <c r="Y336" s="279">
        <v>-137535</v>
      </c>
      <c r="Z336" s="279">
        <v>-33302</v>
      </c>
      <c r="AA336" s="114">
        <v>14103</v>
      </c>
      <c r="AB336" s="114">
        <v>-6661</v>
      </c>
      <c r="AC336" s="114">
        <v>-32929</v>
      </c>
      <c r="AD336" s="114">
        <v>-51695</v>
      </c>
      <c r="AE336" s="114">
        <v>-34540</v>
      </c>
      <c r="AF336" s="138"/>
      <c r="AG336" s="24"/>
      <c r="AH336" s="24"/>
      <c r="AI336" s="24"/>
      <c r="AJ336" s="24"/>
      <c r="AK336" s="24"/>
      <c r="AL336" s="24"/>
      <c r="AM336" s="24"/>
      <c r="AN336" s="24"/>
    </row>
    <row r="337" spans="1:59" s="44" customFormat="1" x14ac:dyDescent="0.35">
      <c r="A337" s="39" t="s">
        <v>467</v>
      </c>
      <c r="B337" s="24" t="s">
        <v>71</v>
      </c>
      <c r="C337" s="229"/>
      <c r="D337" s="24">
        <v>22507</v>
      </c>
      <c r="E337" s="24">
        <v>11545</v>
      </c>
      <c r="F337" s="24">
        <v>2355</v>
      </c>
      <c r="G337" s="24">
        <v>7141</v>
      </c>
      <c r="H337" s="24">
        <v>7538</v>
      </c>
      <c r="I337" s="24">
        <v>12438</v>
      </c>
      <c r="J337" s="24">
        <v>14160</v>
      </c>
      <c r="K337" s="24">
        <v>26720</v>
      </c>
      <c r="L337" s="24">
        <v>28181</v>
      </c>
      <c r="M337" s="24">
        <v>-31336</v>
      </c>
      <c r="N337" s="24">
        <v>-56516</v>
      </c>
      <c r="O337" s="24">
        <v>-51106</v>
      </c>
      <c r="P337" s="24">
        <v>-47023</v>
      </c>
      <c r="Q337" s="24">
        <v>-20954</v>
      </c>
      <c r="R337" s="24">
        <v>-52479</v>
      </c>
      <c r="S337" s="24">
        <v>-38936</v>
      </c>
      <c r="T337" s="24">
        <v>-49088</v>
      </c>
      <c r="U337" s="24">
        <v>-43008</v>
      </c>
      <c r="V337" s="24">
        <v>-25878</v>
      </c>
      <c r="W337" s="24">
        <v>-7199</v>
      </c>
      <c r="X337" s="24">
        <v>-93868</v>
      </c>
      <c r="Y337" s="24">
        <v>-137535</v>
      </c>
      <c r="Z337" s="24">
        <v>-33302</v>
      </c>
      <c r="AA337" s="98">
        <v>14103</v>
      </c>
      <c r="AB337" s="98">
        <v>-6661</v>
      </c>
      <c r="AC337" s="98">
        <v>-32929</v>
      </c>
      <c r="AD337" s="98">
        <v>-51695</v>
      </c>
      <c r="AE337" s="98">
        <v>-34540</v>
      </c>
      <c r="AF337" s="138"/>
      <c r="AM337" s="54"/>
      <c r="AN337" s="54"/>
      <c r="AO337" s="54"/>
      <c r="AP337" s="54"/>
      <c r="AQ337" s="54"/>
      <c r="AR337" s="54"/>
      <c r="AV337" s="54"/>
      <c r="AW337" s="54"/>
      <c r="AX337" s="54"/>
      <c r="AY337" s="54"/>
      <c r="AZ337" s="54"/>
      <c r="BA337" s="54"/>
      <c r="BB337" s="54"/>
      <c r="BC337" s="54"/>
      <c r="BD337" s="54"/>
      <c r="BE337" s="54"/>
      <c r="BF337" s="54"/>
      <c r="BG337" s="54"/>
    </row>
    <row r="338" spans="1:59" x14ac:dyDescent="0.35">
      <c r="A338" s="39" t="s">
        <v>468</v>
      </c>
      <c r="B338" s="24" t="s">
        <v>71</v>
      </c>
      <c r="C338" s="229"/>
      <c r="D338" s="24">
        <v>-336</v>
      </c>
      <c r="E338" s="24">
        <v>-247</v>
      </c>
      <c r="F338" s="24">
        <v>-192</v>
      </c>
      <c r="G338" s="24">
        <v>116</v>
      </c>
      <c r="H338" s="24">
        <v>46</v>
      </c>
      <c r="I338" s="24">
        <v>39</v>
      </c>
      <c r="J338" s="24">
        <v>36</v>
      </c>
      <c r="K338" s="24">
        <v>25</v>
      </c>
      <c r="L338" s="24">
        <v>0</v>
      </c>
      <c r="M338" s="24">
        <v>0</v>
      </c>
      <c r="N338" s="24">
        <v>-1</v>
      </c>
      <c r="O338" s="24">
        <v>0</v>
      </c>
      <c r="P338" s="24">
        <v>0</v>
      </c>
      <c r="Q338" s="24">
        <v>0</v>
      </c>
      <c r="R338" s="24">
        <v>0</v>
      </c>
      <c r="S338" s="24">
        <v>0</v>
      </c>
      <c r="T338" s="24">
        <v>0</v>
      </c>
      <c r="U338" s="24">
        <v>0</v>
      </c>
      <c r="V338" s="24">
        <v>0</v>
      </c>
      <c r="W338" s="24">
        <v>0</v>
      </c>
      <c r="X338" s="24">
        <v>0</v>
      </c>
      <c r="Y338" s="24">
        <v>0</v>
      </c>
      <c r="Z338" s="24">
        <v>0</v>
      </c>
      <c r="AA338" s="98">
        <v>0</v>
      </c>
      <c r="AB338" s="98">
        <v>0</v>
      </c>
      <c r="AC338" s="98">
        <v>0</v>
      </c>
      <c r="AD338" s="98">
        <v>0</v>
      </c>
      <c r="AE338" s="98">
        <v>0</v>
      </c>
      <c r="AF338" s="44"/>
    </row>
    <row r="339" spans="1:59" x14ac:dyDescent="0.35">
      <c r="C339" s="85"/>
    </row>
    <row r="340" spans="1:59" x14ac:dyDescent="0.35">
      <c r="C340" s="85"/>
    </row>
    <row r="341" spans="1:59" s="138" customFormat="1" x14ac:dyDescent="0.35">
      <c r="A341" s="296" t="s">
        <v>851</v>
      </c>
      <c r="C341" s="136"/>
      <c r="D341" s="139"/>
      <c r="E341" s="139"/>
      <c r="F341" s="139"/>
      <c r="G341" s="139"/>
      <c r="H341" s="139"/>
      <c r="I341" s="139"/>
      <c r="J341" s="139"/>
      <c r="K341" s="139"/>
      <c r="L341" s="139"/>
      <c r="M341" s="139"/>
      <c r="N341" s="139"/>
    </row>
    <row r="342" spans="1:59" s="138" customFormat="1" x14ac:dyDescent="0.35">
      <c r="A342" s="296" t="s">
        <v>854</v>
      </c>
      <c r="C342" s="136"/>
    </row>
    <row r="343" spans="1:59" s="138" customFormat="1" x14ac:dyDescent="0.35">
      <c r="A343" s="296" t="s">
        <v>857</v>
      </c>
      <c r="C343" s="136"/>
    </row>
    <row r="344" spans="1:59" x14ac:dyDescent="0.35">
      <c r="A344" s="297" t="s">
        <v>852</v>
      </c>
    </row>
  </sheetData>
  <pageMargins left="0.23622047244094491" right="0.23622047244094491" top="0.31496062992125984" bottom="0.31496062992125984" header="0.31496062992125984" footer="0.31496062992125984"/>
  <pageSetup paperSize="8" scale="56" orientation="landscape" r:id="rId1"/>
  <headerFooter>
    <oddHeader>&amp;C&amp;"Calibri"&amp;10&amp;KFF0000OFFICIAL&amp;1#</oddHeader>
    <oddFooter>&amp;C&amp;1#&amp;"Calibri"&amp;10&amp;KFF0000OFFICIAL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D4E9E-F5F5-4C0B-8888-0683F24953EA}">
  <dimension ref="A1:BT158"/>
  <sheetViews>
    <sheetView zoomScaleNormal="100" workbookViewId="0"/>
  </sheetViews>
  <sheetFormatPr defaultColWidth="9.26953125" defaultRowHeight="14.5" x14ac:dyDescent="0.35"/>
  <cols>
    <col min="1" max="1" width="197.54296875" style="9" customWidth="1"/>
    <col min="2" max="16384" width="9.26953125" style="9"/>
  </cols>
  <sheetData>
    <row r="1" spans="1:1" ht="15.5" x14ac:dyDescent="0.35">
      <c r="A1" s="13" t="s">
        <v>667</v>
      </c>
    </row>
    <row r="2" spans="1:1" ht="3.75" customHeight="1" x14ac:dyDescent="0.35">
      <c r="A2" s="19"/>
    </row>
    <row r="3" spans="1:1" x14ac:dyDescent="0.35">
      <c r="A3" s="33" t="s">
        <v>668</v>
      </c>
    </row>
    <row r="4" spans="1:1" ht="3.75" customHeight="1" x14ac:dyDescent="0.35">
      <c r="A4" s="19"/>
    </row>
    <row r="5" spans="1:1" x14ac:dyDescent="0.35">
      <c r="A5" s="33" t="s">
        <v>669</v>
      </c>
    </row>
    <row r="6" spans="1:1" ht="15" customHeight="1" x14ac:dyDescent="0.35">
      <c r="A6" s="249" t="s">
        <v>786</v>
      </c>
    </row>
    <row r="7" spans="1:1" x14ac:dyDescent="0.35">
      <c r="A7" s="33"/>
    </row>
    <row r="8" spans="1:1" x14ac:dyDescent="0.35">
      <c r="A8" s="19" t="s">
        <v>828</v>
      </c>
    </row>
    <row r="9" spans="1:1" ht="3.75" customHeight="1" x14ac:dyDescent="0.35">
      <c r="A9" s="19"/>
    </row>
    <row r="10" spans="1:1" x14ac:dyDescent="0.35">
      <c r="A10" s="33" t="s">
        <v>670</v>
      </c>
    </row>
    <row r="11" spans="1:1" x14ac:dyDescent="0.35">
      <c r="A11" s="33" t="s">
        <v>671</v>
      </c>
    </row>
    <row r="12" spans="1:1" ht="3.75" customHeight="1" x14ac:dyDescent="0.35">
      <c r="A12" s="19"/>
    </row>
    <row r="13" spans="1:1" x14ac:dyDescent="0.35">
      <c r="A13" s="33" t="s">
        <v>672</v>
      </c>
    </row>
    <row r="14" spans="1:1" x14ac:dyDescent="0.35">
      <c r="A14" s="33" t="s">
        <v>673</v>
      </c>
    </row>
    <row r="15" spans="1:1" x14ac:dyDescent="0.35">
      <c r="A15" s="57" t="s">
        <v>674</v>
      </c>
    </row>
    <row r="16" spans="1:1" x14ac:dyDescent="0.35">
      <c r="A16" s="59" t="s">
        <v>675</v>
      </c>
    </row>
    <row r="17" spans="1:1" x14ac:dyDescent="0.35">
      <c r="A17" s="57" t="s">
        <v>676</v>
      </c>
    </row>
    <row r="18" spans="1:1" x14ac:dyDescent="0.35">
      <c r="A18" s="57" t="s">
        <v>787</v>
      </c>
    </row>
    <row r="19" spans="1:1" x14ac:dyDescent="0.35">
      <c r="A19" s="57" t="s">
        <v>677</v>
      </c>
    </row>
    <row r="20" spans="1:1" x14ac:dyDescent="0.35">
      <c r="A20" s="33" t="s">
        <v>678</v>
      </c>
    </row>
    <row r="21" spans="1:1" x14ac:dyDescent="0.35">
      <c r="A21" s="57" t="s">
        <v>679</v>
      </c>
    </row>
    <row r="22" spans="1:1" x14ac:dyDescent="0.35">
      <c r="A22" s="59" t="s">
        <v>680</v>
      </c>
    </row>
    <row r="23" spans="1:1" x14ac:dyDescent="0.35">
      <c r="A23" s="57" t="s">
        <v>681</v>
      </c>
    </row>
    <row r="24" spans="1:1" x14ac:dyDescent="0.35">
      <c r="A24" s="57" t="s">
        <v>682</v>
      </c>
    </row>
    <row r="25" spans="1:1" x14ac:dyDescent="0.35">
      <c r="A25" s="57" t="s">
        <v>683</v>
      </c>
    </row>
    <row r="26" spans="1:1" x14ac:dyDescent="0.35">
      <c r="A26" s="33" t="s">
        <v>684</v>
      </c>
    </row>
    <row r="27" spans="1:1" x14ac:dyDescent="0.35">
      <c r="A27" s="57" t="s">
        <v>685</v>
      </c>
    </row>
    <row r="28" spans="1:1" x14ac:dyDescent="0.35">
      <c r="A28" s="59" t="s">
        <v>686</v>
      </c>
    </row>
    <row r="29" spans="1:1" x14ac:dyDescent="0.35">
      <c r="A29" s="57" t="s">
        <v>687</v>
      </c>
    </row>
    <row r="30" spans="1:1" x14ac:dyDescent="0.35">
      <c r="A30" s="57" t="s">
        <v>688</v>
      </c>
    </row>
    <row r="31" spans="1:1" x14ac:dyDescent="0.35">
      <c r="A31" s="57" t="s">
        <v>689</v>
      </c>
    </row>
    <row r="32" spans="1:1" x14ac:dyDescent="0.35">
      <c r="A32" s="57" t="s">
        <v>788</v>
      </c>
    </row>
    <row r="33" spans="1:1" x14ac:dyDescent="0.35">
      <c r="A33" s="57" t="s">
        <v>690</v>
      </c>
    </row>
    <row r="34" spans="1:1" x14ac:dyDescent="0.35">
      <c r="A34" s="57" t="s">
        <v>691</v>
      </c>
    </row>
    <row r="35" spans="1:1" ht="3.75" customHeight="1" x14ac:dyDescent="0.35">
      <c r="A35" s="19"/>
    </row>
    <row r="36" spans="1:1" x14ac:dyDescent="0.35">
      <c r="A36" s="33" t="s">
        <v>692</v>
      </c>
    </row>
    <row r="37" spans="1:1" x14ac:dyDescent="0.35">
      <c r="A37" s="33" t="s">
        <v>693</v>
      </c>
    </row>
    <row r="38" spans="1:1" x14ac:dyDescent="0.35">
      <c r="A38" s="33" t="s">
        <v>694</v>
      </c>
    </row>
    <row r="39" spans="1:1" x14ac:dyDescent="0.35">
      <c r="A39" s="57" t="s">
        <v>695</v>
      </c>
    </row>
    <row r="40" spans="1:1" x14ac:dyDescent="0.35">
      <c r="A40" s="33" t="s">
        <v>696</v>
      </c>
    </row>
    <row r="41" spans="1:1" x14ac:dyDescent="0.35">
      <c r="A41" s="57" t="s">
        <v>697</v>
      </c>
    </row>
    <row r="42" spans="1:1" x14ac:dyDescent="0.35">
      <c r="A42" s="33" t="s">
        <v>698</v>
      </c>
    </row>
    <row r="43" spans="1:1" x14ac:dyDescent="0.35">
      <c r="A43" s="57" t="s">
        <v>699</v>
      </c>
    </row>
    <row r="44" spans="1:1" x14ac:dyDescent="0.35">
      <c r="A44" s="59" t="s">
        <v>700</v>
      </c>
    </row>
    <row r="45" spans="1:1" x14ac:dyDescent="0.35">
      <c r="A45" s="57" t="s">
        <v>701</v>
      </c>
    </row>
    <row r="46" spans="1:1" x14ac:dyDescent="0.35">
      <c r="A46" s="33" t="s">
        <v>702</v>
      </c>
    </row>
    <row r="47" spans="1:1" x14ac:dyDescent="0.35">
      <c r="A47" s="57" t="s">
        <v>703</v>
      </c>
    </row>
    <row r="48" spans="1:1" x14ac:dyDescent="0.35">
      <c r="A48" s="59" t="s">
        <v>704</v>
      </c>
    </row>
    <row r="49" spans="1:72" x14ac:dyDescent="0.35">
      <c r="A49" s="33" t="s">
        <v>705</v>
      </c>
    </row>
    <row r="50" spans="1:72" x14ac:dyDescent="0.35">
      <c r="A50" s="57" t="s">
        <v>706</v>
      </c>
    </row>
    <row r="51" spans="1:72" x14ac:dyDescent="0.35">
      <c r="A51" s="57" t="s">
        <v>707</v>
      </c>
    </row>
    <row r="52" spans="1:72" ht="3.75" customHeight="1" x14ac:dyDescent="0.35">
      <c r="A52" s="19"/>
    </row>
    <row r="53" spans="1:72" x14ac:dyDescent="0.35">
      <c r="A53" s="33" t="s">
        <v>708</v>
      </c>
    </row>
    <row r="54" spans="1:72" x14ac:dyDescent="0.35">
      <c r="A54" s="33" t="s">
        <v>709</v>
      </c>
    </row>
    <row r="56" spans="1:72" x14ac:dyDescent="0.35">
      <c r="A56" s="19" t="s">
        <v>710</v>
      </c>
      <c r="C56" s="14"/>
    </row>
    <row r="57" spans="1:72" ht="4.4000000000000004" customHeight="1" x14ac:dyDescent="0.35">
      <c r="A57" s="26"/>
      <c r="B57" s="20"/>
      <c r="C57" s="21"/>
      <c r="D57" s="14"/>
      <c r="E57" s="22"/>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O57" s="24"/>
      <c r="BP57" s="24"/>
      <c r="BQ57" s="24"/>
      <c r="BR57" s="24"/>
      <c r="BS57" s="24"/>
      <c r="BT57" s="24"/>
    </row>
    <row r="58" spans="1:72" x14ac:dyDescent="0.35">
      <c r="A58" s="47" t="s">
        <v>711</v>
      </c>
      <c r="C58" s="14"/>
    </row>
    <row r="59" spans="1:72" x14ac:dyDescent="0.35">
      <c r="A59" s="47" t="s">
        <v>712</v>
      </c>
      <c r="C59" s="14"/>
    </row>
    <row r="60" spans="1:72" x14ac:dyDescent="0.35">
      <c r="A60" s="53" t="s">
        <v>713</v>
      </c>
      <c r="C60" s="14"/>
    </row>
    <row r="61" spans="1:72" x14ac:dyDescent="0.35">
      <c r="A61" s="47" t="s">
        <v>714</v>
      </c>
      <c r="C61" s="14"/>
    </row>
    <row r="62" spans="1:72" x14ac:dyDescent="0.35">
      <c r="A62" s="53" t="s">
        <v>715</v>
      </c>
      <c r="C62" s="14"/>
    </row>
    <row r="63" spans="1:72" x14ac:dyDescent="0.35">
      <c r="A63" s="53" t="s">
        <v>716</v>
      </c>
      <c r="C63" s="14"/>
    </row>
    <row r="64" spans="1:72" x14ac:dyDescent="0.35">
      <c r="A64" s="53" t="s">
        <v>717</v>
      </c>
      <c r="C64" s="14"/>
    </row>
    <row r="66" spans="1:72" x14ac:dyDescent="0.35">
      <c r="A66" s="19" t="s">
        <v>811</v>
      </c>
    </row>
    <row r="67" spans="1:72" ht="4.4000000000000004" customHeight="1" x14ac:dyDescent="0.35">
      <c r="A67" s="26"/>
      <c r="B67" s="20"/>
      <c r="C67" s="21"/>
      <c r="D67" s="14"/>
      <c r="E67" s="22"/>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O67" s="24"/>
      <c r="BP67" s="24"/>
      <c r="BQ67" s="24"/>
      <c r="BR67" s="24"/>
      <c r="BS67" s="24"/>
      <c r="BT67" s="24"/>
    </row>
    <row r="68" spans="1:72" x14ac:dyDescent="0.35">
      <c r="A68" s="47" t="s">
        <v>718</v>
      </c>
    </row>
    <row r="69" spans="1:72" x14ac:dyDescent="0.35">
      <c r="A69" s="47" t="s">
        <v>719</v>
      </c>
    </row>
    <row r="70" spans="1:72" x14ac:dyDescent="0.35">
      <c r="A70" s="47" t="s">
        <v>720</v>
      </c>
    </row>
    <row r="71" spans="1:72" x14ac:dyDescent="0.35">
      <c r="A71" s="47" t="s">
        <v>721</v>
      </c>
    </row>
    <row r="72" spans="1:72" x14ac:dyDescent="0.35">
      <c r="A72" s="39" t="s">
        <v>722</v>
      </c>
    </row>
    <row r="73" spans="1:72" x14ac:dyDescent="0.35">
      <c r="A73" s="39" t="s">
        <v>723</v>
      </c>
    </row>
    <row r="74" spans="1:72" x14ac:dyDescent="0.35">
      <c r="A74" s="39" t="s">
        <v>724</v>
      </c>
    </row>
    <row r="75" spans="1:72" x14ac:dyDescent="0.35">
      <c r="A75" s="39"/>
    </row>
    <row r="76" spans="1:72" x14ac:dyDescent="0.35">
      <c r="A76" s="19" t="s">
        <v>725</v>
      </c>
    </row>
    <row r="77" spans="1:72" x14ac:dyDescent="0.35">
      <c r="A77" s="47" t="s">
        <v>726</v>
      </c>
    </row>
    <row r="78" spans="1:72" x14ac:dyDescent="0.35">
      <c r="A78" s="47" t="s">
        <v>727</v>
      </c>
    </row>
    <row r="79" spans="1:72" x14ac:dyDescent="0.35">
      <c r="A79" s="132" t="s">
        <v>728</v>
      </c>
    </row>
    <row r="80" spans="1:72" x14ac:dyDescent="0.35">
      <c r="A80" s="47" t="s">
        <v>729</v>
      </c>
    </row>
    <row r="81" spans="1:1" x14ac:dyDescent="0.35">
      <c r="A81" s="47" t="s">
        <v>730</v>
      </c>
    </row>
    <row r="82" spans="1:1" x14ac:dyDescent="0.35">
      <c r="A82" s="77" t="s">
        <v>731</v>
      </c>
    </row>
    <row r="83" spans="1:1" x14ac:dyDescent="0.35">
      <c r="A83" s="47" t="s">
        <v>732</v>
      </c>
    </row>
    <row r="84" spans="1:1" x14ac:dyDescent="0.35">
      <c r="A84" s="47" t="s">
        <v>733</v>
      </c>
    </row>
    <row r="85" spans="1:1" x14ac:dyDescent="0.35">
      <c r="A85" s="77"/>
    </row>
    <row r="86" spans="1:1" x14ac:dyDescent="0.35">
      <c r="A86" s="19" t="s">
        <v>829</v>
      </c>
    </row>
    <row r="87" spans="1:1" ht="3.75" customHeight="1" x14ac:dyDescent="0.35">
      <c r="A87" s="19"/>
    </row>
    <row r="88" spans="1:1" x14ac:dyDescent="0.35">
      <c r="A88" s="33" t="s">
        <v>832</v>
      </c>
    </row>
    <row r="89" spans="1:1" x14ac:dyDescent="0.35">
      <c r="A89" s="33" t="s">
        <v>789</v>
      </c>
    </row>
    <row r="90" spans="1:1" ht="3.75" customHeight="1" x14ac:dyDescent="0.35">
      <c r="A90" s="33"/>
    </row>
    <row r="91" spans="1:1" x14ac:dyDescent="0.35">
      <c r="A91" s="47" t="s">
        <v>734</v>
      </c>
    </row>
    <row r="92" spans="1:1" ht="3.75" customHeight="1" x14ac:dyDescent="0.35">
      <c r="A92" s="47"/>
    </row>
    <row r="93" spans="1:1" x14ac:dyDescent="0.35">
      <c r="A93" s="33" t="s">
        <v>790</v>
      </c>
    </row>
    <row r="94" spans="1:1" ht="3.75" customHeight="1" x14ac:dyDescent="0.35">
      <c r="A94" s="26"/>
    </row>
    <row r="95" spans="1:1" x14ac:dyDescent="0.35">
      <c r="A95" s="33" t="s">
        <v>791</v>
      </c>
    </row>
    <row r="96" spans="1:1" x14ac:dyDescent="0.35">
      <c r="A96" s="33" t="s">
        <v>735</v>
      </c>
    </row>
    <row r="97" spans="1:72" x14ac:dyDescent="0.35">
      <c r="A97" s="33" t="s">
        <v>736</v>
      </c>
    </row>
    <row r="98" spans="1:72" x14ac:dyDescent="0.35">
      <c r="A98" s="33" t="s">
        <v>737</v>
      </c>
    </row>
    <row r="99" spans="1:72" x14ac:dyDescent="0.35">
      <c r="A99" s="33" t="s">
        <v>738</v>
      </c>
    </row>
    <row r="100" spans="1:72" x14ac:dyDescent="0.35">
      <c r="A100" s="33" t="s">
        <v>739</v>
      </c>
    </row>
    <row r="101" spans="1:72" ht="3.75" customHeight="1" x14ac:dyDescent="0.35">
      <c r="A101" s="26"/>
    </row>
    <row r="102" spans="1:72" x14ac:dyDescent="0.35">
      <c r="A102" s="33" t="s">
        <v>792</v>
      </c>
    </row>
    <row r="103" spans="1:72" ht="3.75" customHeight="1" x14ac:dyDescent="0.35">
      <c r="A103" s="26"/>
    </row>
    <row r="104" spans="1:72" x14ac:dyDescent="0.35">
      <c r="A104" s="33" t="s">
        <v>793</v>
      </c>
    </row>
    <row r="105" spans="1:72" x14ac:dyDescent="0.35">
      <c r="A105" s="33" t="s">
        <v>740</v>
      </c>
    </row>
    <row r="106" spans="1:72" ht="3.75" customHeight="1" x14ac:dyDescent="0.35">
      <c r="A106" s="26"/>
    </row>
    <row r="107" spans="1:72" x14ac:dyDescent="0.35">
      <c r="A107" s="33" t="s">
        <v>794</v>
      </c>
    </row>
    <row r="108" spans="1:72" x14ac:dyDescent="0.35">
      <c r="A108" s="33" t="s">
        <v>741</v>
      </c>
    </row>
    <row r="110" spans="1:72" x14ac:dyDescent="0.35">
      <c r="A110" s="46" t="s">
        <v>830</v>
      </c>
      <c r="C110" s="14"/>
    </row>
    <row r="111" spans="1:72" ht="4.4000000000000004" customHeight="1" x14ac:dyDescent="0.35">
      <c r="A111" s="19"/>
      <c r="B111" s="20"/>
      <c r="C111" s="21"/>
      <c r="D111" s="14"/>
      <c r="E111" s="22"/>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O111" s="24"/>
      <c r="BP111" s="24"/>
      <c r="BQ111" s="24"/>
      <c r="BR111" s="24"/>
      <c r="BS111" s="24"/>
      <c r="BT111" s="24"/>
    </row>
    <row r="112" spans="1:72" x14ac:dyDescent="0.35">
      <c r="A112" s="47" t="s">
        <v>795</v>
      </c>
      <c r="C112" s="14"/>
    </row>
    <row r="113" spans="1:72" x14ac:dyDescent="0.35">
      <c r="A113" s="47" t="s">
        <v>742</v>
      </c>
      <c r="C113" s="14"/>
    </row>
    <row r="114" spans="1:72" x14ac:dyDescent="0.35">
      <c r="A114" s="47" t="s">
        <v>743</v>
      </c>
      <c r="C114" s="14"/>
    </row>
    <row r="115" spans="1:72" x14ac:dyDescent="0.35">
      <c r="A115" s="47" t="s">
        <v>744</v>
      </c>
      <c r="C115" s="14"/>
    </row>
    <row r="116" spans="1:72" x14ac:dyDescent="0.35">
      <c r="A116" s="47" t="s">
        <v>745</v>
      </c>
      <c r="C116" s="14"/>
    </row>
    <row r="117" spans="1:72" ht="29" x14ac:dyDescent="0.35">
      <c r="A117" s="78" t="s">
        <v>796</v>
      </c>
      <c r="C117" s="14"/>
    </row>
    <row r="118" spans="1:72" x14ac:dyDescent="0.35">
      <c r="A118" s="47" t="s">
        <v>746</v>
      </c>
      <c r="C118" s="14"/>
    </row>
    <row r="119" spans="1:72" x14ac:dyDescent="0.35">
      <c r="A119" s="47" t="s">
        <v>747</v>
      </c>
      <c r="C119" s="14"/>
    </row>
    <row r="120" spans="1:72" ht="29" x14ac:dyDescent="0.35">
      <c r="A120" s="78" t="s">
        <v>748</v>
      </c>
      <c r="C120" s="14"/>
    </row>
    <row r="121" spans="1:72" x14ac:dyDescent="0.35">
      <c r="A121" s="78" t="s">
        <v>749</v>
      </c>
      <c r="C121" s="14"/>
    </row>
    <row r="122" spans="1:72" ht="4.4000000000000004" customHeight="1" x14ac:dyDescent="0.35">
      <c r="A122" s="26"/>
      <c r="B122" s="20"/>
      <c r="C122" s="21"/>
      <c r="D122" s="14"/>
      <c r="E122" s="22"/>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O122" s="24"/>
      <c r="BP122" s="24"/>
      <c r="BQ122" s="24"/>
      <c r="BR122" s="24"/>
      <c r="BS122" s="24"/>
      <c r="BT122" s="24"/>
    </row>
    <row r="123" spans="1:72" x14ac:dyDescent="0.35">
      <c r="A123" s="26" t="s">
        <v>750</v>
      </c>
      <c r="C123" s="14"/>
    </row>
    <row r="124" spans="1:72" ht="4.4000000000000004" customHeight="1" x14ac:dyDescent="0.35">
      <c r="A124" s="26"/>
      <c r="B124" s="20"/>
      <c r="C124" s="21"/>
      <c r="D124" s="14"/>
      <c r="E124" s="22"/>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O124" s="24"/>
      <c r="BP124" s="24"/>
      <c r="BQ124" s="24"/>
      <c r="BR124" s="24"/>
      <c r="BS124" s="24"/>
      <c r="BT124" s="24"/>
    </row>
    <row r="125" spans="1:72" x14ac:dyDescent="0.35">
      <c r="A125" s="47" t="s">
        <v>751</v>
      </c>
      <c r="C125" s="14"/>
    </row>
    <row r="126" spans="1:72" ht="43.5" x14ac:dyDescent="0.35">
      <c r="A126" s="77" t="s">
        <v>797</v>
      </c>
      <c r="C126" s="14"/>
    </row>
    <row r="127" spans="1:72" x14ac:dyDescent="0.35">
      <c r="A127" s="47" t="s">
        <v>752</v>
      </c>
      <c r="C127" s="14"/>
    </row>
    <row r="128" spans="1:72" x14ac:dyDescent="0.35">
      <c r="A128" s="47" t="s">
        <v>753</v>
      </c>
      <c r="C128" s="14"/>
    </row>
    <row r="129" spans="1:72" x14ac:dyDescent="0.35">
      <c r="A129" s="53" t="s">
        <v>754</v>
      </c>
      <c r="C129" s="14"/>
    </row>
    <row r="130" spans="1:72" x14ac:dyDescent="0.35">
      <c r="A130" s="53" t="s">
        <v>755</v>
      </c>
      <c r="C130" s="14"/>
    </row>
    <row r="131" spans="1:72" x14ac:dyDescent="0.35">
      <c r="A131" s="47" t="s">
        <v>756</v>
      </c>
      <c r="C131" s="14"/>
    </row>
    <row r="132" spans="1:72" x14ac:dyDescent="0.35">
      <c r="A132" s="47" t="s">
        <v>757</v>
      </c>
      <c r="C132" s="14"/>
    </row>
    <row r="134" spans="1:72" x14ac:dyDescent="0.35">
      <c r="A134" s="46" t="s">
        <v>831</v>
      </c>
      <c r="C134" s="14"/>
    </row>
    <row r="135" spans="1:72" ht="4.4000000000000004" customHeight="1" x14ac:dyDescent="0.35">
      <c r="A135" s="26"/>
      <c r="B135" s="20"/>
      <c r="C135" s="21"/>
      <c r="D135" s="14"/>
      <c r="E135" s="22"/>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O135" s="24"/>
      <c r="BP135" s="24"/>
      <c r="BQ135" s="24"/>
      <c r="BR135" s="24"/>
      <c r="BS135" s="24"/>
      <c r="BT135" s="24"/>
    </row>
    <row r="136" spans="1:72" x14ac:dyDescent="0.35">
      <c r="A136" s="77" t="s">
        <v>758</v>
      </c>
      <c r="C136" s="14"/>
    </row>
    <row r="137" spans="1:72" x14ac:dyDescent="0.35">
      <c r="A137" s="77" t="s">
        <v>798</v>
      </c>
      <c r="C137" s="14"/>
    </row>
    <row r="138" spans="1:72" ht="43.5" x14ac:dyDescent="0.35">
      <c r="A138" s="77" t="s">
        <v>799</v>
      </c>
      <c r="C138" s="14"/>
    </row>
    <row r="139" spans="1:72" ht="29" x14ac:dyDescent="0.35">
      <c r="A139" s="82" t="s">
        <v>800</v>
      </c>
      <c r="C139" s="14"/>
    </row>
    <row r="140" spans="1:72" s="76" customFormat="1" x14ac:dyDescent="0.35">
      <c r="A140" s="77" t="s">
        <v>759</v>
      </c>
    </row>
    <row r="141" spans="1:72" s="76" customFormat="1" x14ac:dyDescent="0.35">
      <c r="A141" s="77" t="s">
        <v>731</v>
      </c>
    </row>
    <row r="142" spans="1:72" s="76" customFormat="1" x14ac:dyDescent="0.35">
      <c r="A142" s="47" t="s">
        <v>760</v>
      </c>
    </row>
    <row r="143" spans="1:72" s="76" customFormat="1" x14ac:dyDescent="0.35">
      <c r="A143" s="47" t="s">
        <v>761</v>
      </c>
    </row>
    <row r="144" spans="1:72" s="76" customFormat="1" x14ac:dyDescent="0.35"/>
    <row r="145" spans="1:72" s="76" customFormat="1" x14ac:dyDescent="0.35">
      <c r="A145" s="133" t="s">
        <v>816</v>
      </c>
    </row>
    <row r="146" spans="1:72" ht="4.4000000000000004" customHeight="1" x14ac:dyDescent="0.35">
      <c r="A146" s="26"/>
      <c r="B146" s="20"/>
      <c r="C146" s="21"/>
      <c r="D146" s="14"/>
      <c r="E146" s="22"/>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O146" s="24"/>
      <c r="BP146" s="24"/>
      <c r="BQ146" s="24"/>
      <c r="BR146" s="24"/>
      <c r="BS146" s="24"/>
      <c r="BT146" s="24"/>
    </row>
    <row r="147" spans="1:72" ht="29" x14ac:dyDescent="0.35">
      <c r="A147" s="77" t="s">
        <v>801</v>
      </c>
    </row>
    <row r="148" spans="1:72" x14ac:dyDescent="0.35">
      <c r="A148" s="39" t="s">
        <v>762</v>
      </c>
    </row>
    <row r="149" spans="1:72" x14ac:dyDescent="0.35">
      <c r="A149" s="39" t="s">
        <v>763</v>
      </c>
    </row>
    <row r="150" spans="1:72" x14ac:dyDescent="0.35">
      <c r="A150" s="39" t="s">
        <v>764</v>
      </c>
    </row>
    <row r="151" spans="1:72" x14ac:dyDescent="0.35">
      <c r="A151" s="77" t="s">
        <v>765</v>
      </c>
    </row>
    <row r="152" spans="1:72" ht="29" x14ac:dyDescent="0.35">
      <c r="A152" s="77" t="s">
        <v>802</v>
      </c>
    </row>
    <row r="153" spans="1:72" ht="43.5" x14ac:dyDescent="0.35">
      <c r="A153" s="77" t="s">
        <v>803</v>
      </c>
    </row>
    <row r="154" spans="1:72" x14ac:dyDescent="0.35">
      <c r="A154" s="77" t="s">
        <v>804</v>
      </c>
    </row>
    <row r="155" spans="1:72" x14ac:dyDescent="0.35">
      <c r="A155" s="134" t="s">
        <v>805</v>
      </c>
    </row>
    <row r="156" spans="1:72" ht="29" x14ac:dyDescent="0.35">
      <c r="A156" s="134" t="s">
        <v>806</v>
      </c>
    </row>
    <row r="157" spans="1:72" x14ac:dyDescent="0.35">
      <c r="A157" s="77" t="s">
        <v>766</v>
      </c>
    </row>
    <row r="158" spans="1:72" x14ac:dyDescent="0.35">
      <c r="A158" s="135"/>
    </row>
  </sheetData>
  <hyperlinks>
    <hyperlink ref="A79" r:id="rId1" xr:uid="{7BB0024C-DE03-47AC-8C0D-55864D68AC9D}"/>
    <hyperlink ref="A6" r:id="rId2" display="https://www.pbo.gov.au/about-budgets/online-budget-glossary" xr:uid="{5D80BBE3-F833-49A2-A6FB-FD5FFD47D0F0}"/>
  </hyperlinks>
  <pageMargins left="0.7" right="0.7" top="0.75" bottom="0.75" header="0.3" footer="0.3"/>
  <pageSetup paperSize="9" orientation="portrait" horizontalDpi="1200" verticalDpi="1200" r:id="rId3"/>
  <headerFooter>
    <oddHeader>&amp;C&amp;"Calibri"&amp;10&amp;KFF0000OFFICIAL&amp;1#</oddHeader>
    <oddFooter>&amp;C&amp;1#&amp;"Calibri"&amp;10&amp;KFF0000OFFICIAL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PBO_Excel" ma:contentTypeID="0x0101004888FA41EE401B41AE755133FA9425D70011E2628B588F04419AD255BC3B8BED12" ma:contentTypeVersion="5" ma:contentTypeDescription="Template for PBO Excel documents" ma:contentTypeScope="" ma:versionID="39238137df6887cc53bf1147212c0b3c">
  <xsd:schema xmlns:xsd="http://www.w3.org/2001/XMLSchema" xmlns:xs="http://www.w3.org/2001/XMLSchema" xmlns:p="http://schemas.microsoft.com/office/2006/metadata/properties" xmlns:ns2="ad8e907a-e1a6-4b76-8caa-2c3a6e0bcaac" targetNamespace="http://schemas.microsoft.com/office/2006/metadata/properties" ma:root="true" ma:fieldsID="23a9302b6ffe951a2e1c34c224dcbeab" ns2:_="">
    <xsd:import namespace="ad8e907a-e1a6-4b76-8caa-2c3a6e0bcaa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8e907a-e1a6-4b76-8caa-2c3a6e0bcaa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_dlc_DocId xmlns="ad8e907a-e1a6-4b76-8caa-2c3a6e0bcaac">SRR-1331152507-1474</_dlc_DocId>
    <_dlc_DocIdUrl xmlns="ad8e907a-e1a6-4b76-8caa-2c3a6e0bcaac">
      <Url>https://pboprotected.sharepoint.com/sites/SRRHub/_layouts/15/DocIdRedir.aspx?ID=SRR-1331152507-1474</Url>
      <Description>SRR-1331152507-1474</Description>
    </_dlc_DocIdUrl>
  </documentManagement>
</p:properties>
</file>

<file path=customXml/item6.xml><?xml version="1.0" encoding="utf-8"?>
<?mso-contentType ?>
<SharedContentType xmlns="Microsoft.SharePoint.Taxonomy.ContentTypeSync" SourceId="8511bdff-a9c3-4342-ad56-d9f2319b2060" ContentTypeId="0x0101004888FA41EE401B41AE755133FA9425D7" PreviousValue="false"/>
</file>

<file path=customXml/itemProps1.xml><?xml version="1.0" encoding="utf-8"?>
<ds:datastoreItem xmlns:ds="http://schemas.openxmlformats.org/officeDocument/2006/customXml" ds:itemID="{B5C9AF13-78DD-4509-8D78-FCE311FE06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8e907a-e1a6-4b76-8caa-2c3a6e0bca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6C0D88-D044-449E-A99C-841A1D6C25E8}">
  <ds:schemaRefs>
    <ds:schemaRef ds:uri="http://schemas.microsoft.com/sharepoint/v3/contenttype/forms"/>
  </ds:schemaRefs>
</ds:datastoreItem>
</file>

<file path=customXml/itemProps3.xml><?xml version="1.0" encoding="utf-8"?>
<ds:datastoreItem xmlns:ds="http://schemas.openxmlformats.org/officeDocument/2006/customXml" ds:itemID="{5BA89B38-C6A7-40DC-B660-9FA24A4F7337}">
  <ds:schemaRefs>
    <ds:schemaRef ds:uri="http://schemas.microsoft.com/sharepoint/events"/>
  </ds:schemaRefs>
</ds:datastoreItem>
</file>

<file path=customXml/itemProps4.xml><?xml version="1.0" encoding="utf-8"?>
<ds:datastoreItem xmlns:ds="http://schemas.openxmlformats.org/officeDocument/2006/customXml" ds:itemID="{F92426B9-972F-49B5-96D0-5891346EB1D9}">
  <ds:schemaRefs>
    <ds:schemaRef ds:uri="http://schemas.microsoft.com/DataMashup"/>
  </ds:schemaRefs>
</ds:datastoreItem>
</file>

<file path=customXml/itemProps5.xml><?xml version="1.0" encoding="utf-8"?>
<ds:datastoreItem xmlns:ds="http://schemas.openxmlformats.org/officeDocument/2006/customXml" ds:itemID="{359812F5-0FD4-40C4-80ED-B5B81233A480}">
  <ds:schemaRefs>
    <ds:schemaRef ds:uri="http://purl.org/dc/dcmitype/"/>
    <ds:schemaRef ds:uri="http://www.w3.org/XML/1998/namespace"/>
    <ds:schemaRef ds:uri="http://purl.org/dc/terms/"/>
    <ds:schemaRef ds:uri="ad8e907a-e1a6-4b76-8caa-2c3a6e0bcaac"/>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schemas.microsoft.com/office/2006/metadata/properties"/>
  </ds:schemaRefs>
</ds:datastoreItem>
</file>

<file path=customXml/itemProps6.xml><?xml version="1.0" encoding="utf-8"?>
<ds:datastoreItem xmlns:ds="http://schemas.openxmlformats.org/officeDocument/2006/customXml" ds:itemID="{5AEED1FE-F29C-4FB0-B121-385A01997D8B}">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Table of contents</vt:lpstr>
      <vt:lpstr>Table 1</vt:lpstr>
      <vt:lpstr>Table 2</vt:lpstr>
      <vt:lpstr>Table 3</vt:lpstr>
      <vt:lpstr>Table 4</vt:lpstr>
      <vt:lpstr>Table 5</vt:lpstr>
      <vt:lpstr>Table 6</vt:lpstr>
      <vt:lpstr>Table 7</vt:lpstr>
      <vt:lpstr>Table 8</vt:lpstr>
      <vt:lpstr>Table 9</vt:lpstr>
      <vt:lpstr>Table 10</vt:lpstr>
      <vt:lpstr>Background</vt:lpstr>
      <vt:lpstr>'Table 10'!Print_Titles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Parliamentary Budget Office (PBO)</dc:creator>
  <cp:keywords/>
  <dc:description/>
  <cp:lastModifiedBy>Lynette Yap (PBO)</cp:lastModifiedBy>
  <cp:revision/>
  <dcterms:created xsi:type="dcterms:W3CDTF">2022-01-31T23:43:34Z</dcterms:created>
  <dcterms:modified xsi:type="dcterms:W3CDTF">2023-12-14T23:35:28Z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0x0101004888FA41EE401B41AE755133FA9425D70011E2628B588F04419AD255BC3B8BED12</vt:lpwstr>
  </property>
  <property fmtid="{D5CDD505-2E9C-101B-9397-08002B2CF9AE}" pid="3" name="_dlc_DocIdItemGuid">
    <vt:lpwstr>a4268050-76b3-4da1-9dae-349bcd8e8865</vt:lpwstr>
  </property>
  <property fmtid="{D5CDD505-2E9C-101B-9397-08002B2CF9AE}" pid="4" name="f81702133f5c4bc9b6bd0f4833f72334">
    <vt:lpwstr>Other|9fd5f203-0a5c-4134-9c85-3b40d1bdfc4e</vt:lpwstr>
  </property>
  <property fmtid="{D5CDD505-2E9C-101B-9397-08002B2CF9AE}" pid="5" name="TaxCatchAll">
    <vt:lpwstr>1;#Other|9fd5f203-0a5c-4134-9c85-3b40d1bdfc4e</vt:lpwstr>
  </property>
  <property fmtid="{D5CDD505-2E9C-101B-9397-08002B2CF9AE}" pid="6" name="DocumentSetDescription">
    <vt:lpwstr/>
  </property>
  <property fmtid="{D5CDD505-2E9C-101B-9397-08002B2CF9AE}" pid="7" name="Project type">
    <vt:lpwstr>Regular publication</vt:lpwstr>
  </property>
  <property fmtid="{D5CDD505-2E9C-101B-9397-08002B2CF9AE}" pid="8" name="Doc_Type_SRR">
    <vt:lpwstr>1;#Other|9fd5f203-0a5c-4134-9c85-3b40d1bdfc4e</vt:lpwstr>
  </property>
  <property fmtid="{D5CDD505-2E9C-101B-9397-08002B2CF9AE}" pid="9" name="MediaServiceImageTags">
    <vt:lpwstr/>
  </property>
  <property fmtid="{D5CDD505-2E9C-101B-9397-08002B2CF9AE}" pid="10" name="lcf76f155ced4ddcb4097134ff3c332f">
    <vt:lpwstr/>
  </property>
  <property fmtid="{D5CDD505-2E9C-101B-9397-08002B2CF9AE}" pid="11" name="MSIP_Label_b7fb5294-db91-4a6a-9144-25e7ea5d809c_Enabled">
    <vt:lpwstr>true</vt:lpwstr>
  </property>
  <property fmtid="{D5CDD505-2E9C-101B-9397-08002B2CF9AE}" pid="12" name="MSIP_Label_b7fb5294-db91-4a6a-9144-25e7ea5d809c_SetDate">
    <vt:lpwstr>2023-05-10T05:41:15Z</vt:lpwstr>
  </property>
  <property fmtid="{D5CDD505-2E9C-101B-9397-08002B2CF9AE}" pid="13" name="MSIP_Label_b7fb5294-db91-4a6a-9144-25e7ea5d809c_Method">
    <vt:lpwstr>Privileged</vt:lpwstr>
  </property>
  <property fmtid="{D5CDD505-2E9C-101B-9397-08002B2CF9AE}" pid="14" name="MSIP_Label_b7fb5294-db91-4a6a-9144-25e7ea5d809c_Name">
    <vt:lpwstr>Official</vt:lpwstr>
  </property>
  <property fmtid="{D5CDD505-2E9C-101B-9397-08002B2CF9AE}" pid="15" name="MSIP_Label_b7fb5294-db91-4a6a-9144-25e7ea5d809c_SiteId">
    <vt:lpwstr>dc2a6fc4-3a5c-4009-8148-25a15ab44bf4</vt:lpwstr>
  </property>
  <property fmtid="{D5CDD505-2E9C-101B-9397-08002B2CF9AE}" pid="16" name="MSIP_Label_b7fb5294-db91-4a6a-9144-25e7ea5d809c_ActionId">
    <vt:lpwstr>cfeaa828-df33-4920-aa91-f6a5eda281b3</vt:lpwstr>
  </property>
  <property fmtid="{D5CDD505-2E9C-101B-9397-08002B2CF9AE}" pid="17" name="MSIP_Label_b7fb5294-db91-4a6a-9144-25e7ea5d809c_ContentBits">
    <vt:lpwstr>3</vt:lpwstr>
  </property>
</Properties>
</file>